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rl.I5K\Catholic\KC\State\2024-2025\20250110-Midyear-Meeting-(Orem)\Resources\"/>
    </mc:Choice>
  </mc:AlternateContent>
  <xr:revisionPtr revIDLastSave="0" documentId="13_ncr:1_{AED2F084-5AC7-4859-99AF-DDD6C5A84B1B}" xr6:coauthVersionLast="47" xr6:coauthVersionMax="47" xr10:uidLastSave="{00000000-0000-0000-0000-000000000000}"/>
  <bookViews>
    <workbookView xWindow="-120" yWindow="-120" windowWidth="20730" windowHeight="11160" xr2:uid="{BC1B9CBF-68F6-4868-8DD1-BE80E5C4D688}"/>
  </bookViews>
  <sheets>
    <sheet name="By Counci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H42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K11" i="1"/>
  <c r="K10" i="1"/>
  <c r="K9" i="1"/>
  <c r="I36" i="1"/>
  <c r="I35" i="1"/>
  <c r="I34" i="1"/>
  <c r="I33" i="1"/>
  <c r="I32" i="1"/>
  <c r="I30" i="1"/>
  <c r="I29" i="1"/>
  <c r="I28" i="1"/>
  <c r="I27" i="1"/>
  <c r="I25" i="1"/>
  <c r="I23" i="1"/>
  <c r="I21" i="1"/>
  <c r="I20" i="1"/>
  <c r="I19" i="1"/>
  <c r="I18" i="1"/>
  <c r="I17" i="1"/>
  <c r="I16" i="1"/>
  <c r="I15" i="1"/>
  <c r="I13" i="1"/>
  <c r="I11" i="1"/>
  <c r="I10" i="1"/>
  <c r="I9" i="1"/>
  <c r="I8" i="1"/>
  <c r="I7" i="1"/>
  <c r="F42" i="1"/>
  <c r="I5" i="1"/>
  <c r="J42" i="1"/>
  <c r="K4" i="1" l="1"/>
  <c r="E42" i="1" l="1"/>
  <c r="K5" i="1"/>
  <c r="K8" i="1"/>
  <c r="K7" i="1"/>
  <c r="K6" i="1"/>
  <c r="K3" i="1"/>
  <c r="I4" i="1"/>
  <c r="I42" i="1" s="1"/>
</calcChain>
</file>

<file path=xl/sharedStrings.xml><?xml version="1.0" encoding="utf-8"?>
<sst xmlns="http://schemas.openxmlformats.org/spreadsheetml/2006/main" count="151" uniqueCount="116">
  <si>
    <t>McGivney</t>
  </si>
  <si>
    <t>member</t>
  </si>
  <si>
    <t>Council</t>
  </si>
  <si>
    <t>Columbian</t>
  </si>
  <si>
    <t>SP7</t>
  </si>
  <si>
    <t>Founders</t>
  </si>
  <si>
    <t>Insurance</t>
  </si>
  <si>
    <t>Salt Lake City</t>
  </si>
  <si>
    <t>Ogden</t>
  </si>
  <si>
    <t>Park City</t>
  </si>
  <si>
    <t>Provo</t>
  </si>
  <si>
    <t>Helper</t>
  </si>
  <si>
    <t>Kearns</t>
  </si>
  <si>
    <t>Brigham City</t>
  </si>
  <si>
    <t>Bountiful</t>
  </si>
  <si>
    <t>Layton</t>
  </si>
  <si>
    <t>Price</t>
  </si>
  <si>
    <t>Tooele</t>
  </si>
  <si>
    <t>Sandy</t>
  </si>
  <si>
    <t>Vernal</t>
  </si>
  <si>
    <t>West Jordan</t>
  </si>
  <si>
    <t>West Valley City</t>
  </si>
  <si>
    <t>American Fork</t>
  </si>
  <si>
    <t>Payson</t>
  </si>
  <si>
    <t>Magna</t>
  </si>
  <si>
    <t>St George</t>
  </si>
  <si>
    <t>Cedar City</t>
  </si>
  <si>
    <t>Draper</t>
  </si>
  <si>
    <t>Logan</t>
  </si>
  <si>
    <t>Holladay</t>
  </si>
  <si>
    <t>Midvale</t>
  </si>
  <si>
    <t>Riverton</t>
  </si>
  <si>
    <t>South Ogden</t>
  </si>
  <si>
    <t>Copperton</t>
  </si>
  <si>
    <t>Missing Grand Knight Certification</t>
  </si>
  <si>
    <t>Missing Program Director certification</t>
  </si>
  <si>
    <t>Missing Community Director certification</t>
  </si>
  <si>
    <t>Missing Family Director certification</t>
  </si>
  <si>
    <t>Quals</t>
  </si>
  <si>
    <t>Growth</t>
  </si>
  <si>
    <t>Need</t>
  </si>
  <si>
    <t>N/A</t>
  </si>
  <si>
    <t>Comment</t>
  </si>
  <si>
    <t>District</t>
  </si>
  <si>
    <t>State</t>
  </si>
  <si>
    <t>Hill AFB</t>
  </si>
  <si>
    <t>Saf Env</t>
  </si>
  <si>
    <t>On line</t>
  </si>
  <si>
    <t>Roster</t>
  </si>
  <si>
    <t>YTD</t>
  </si>
  <si>
    <t>Intake</t>
  </si>
  <si>
    <t>STATE</t>
  </si>
  <si>
    <t>SAFE ENVIRONMENT</t>
  </si>
  <si>
    <t>Location</t>
  </si>
  <si>
    <t>Taylorsville</t>
  </si>
  <si>
    <t>SLC - St Pats</t>
  </si>
  <si>
    <t>SLC - St Ambrose</t>
  </si>
  <si>
    <t>SLC - Newman</t>
  </si>
  <si>
    <t xml:space="preserve"> </t>
  </si>
  <si>
    <t>7</t>
  </si>
  <si>
    <t>11</t>
  </si>
  <si>
    <t>Members</t>
  </si>
  <si>
    <t>Survey</t>
  </si>
  <si>
    <t>F1728</t>
  </si>
  <si>
    <t>BI</t>
  </si>
  <si>
    <t>Background Investigation</t>
  </si>
  <si>
    <t>Online</t>
  </si>
  <si>
    <t>GK</t>
  </si>
  <si>
    <t>PD</t>
  </si>
  <si>
    <t>CD</t>
  </si>
  <si>
    <t>FD</t>
  </si>
  <si>
    <t>Pending Verification from Supreme</t>
  </si>
  <si>
    <t>Affiliate</t>
  </si>
  <si>
    <t>Officers</t>
  </si>
  <si>
    <t>Program</t>
  </si>
  <si>
    <t>recruiting</t>
  </si>
  <si>
    <t>RTC</t>
  </si>
  <si>
    <t>SLC - St. Anns</t>
  </si>
  <si>
    <t>Goal</t>
  </si>
  <si>
    <t xml:space="preserve"> SE: need to appoint Program Director;</t>
  </si>
  <si>
    <t>23</t>
  </si>
  <si>
    <r>
      <t xml:space="preserve">Suspended at Supreme; </t>
    </r>
    <r>
      <rPr>
        <b/>
        <sz val="10"/>
        <color theme="1"/>
        <rFont val="Calibri"/>
        <family val="2"/>
        <scheme val="minor"/>
      </rPr>
      <t>Need Audit</t>
    </r>
  </si>
  <si>
    <t>6JUL &amp; 19SEP</t>
  </si>
  <si>
    <t>24AUG &amp; 1Oct</t>
  </si>
  <si>
    <t>7Aug &amp;12Nov</t>
  </si>
  <si>
    <t>17Jul &amp; 11Sep</t>
  </si>
  <si>
    <t>9JUL &amp; 12Nov</t>
  </si>
  <si>
    <r>
      <t xml:space="preserve">Need 185 &amp; 365 SE: all noncompliant; Need </t>
    </r>
    <r>
      <rPr>
        <b/>
        <sz val="9"/>
        <color theme="1"/>
        <rFont val="Calibri"/>
        <family val="2"/>
        <scheme val="minor"/>
      </rPr>
      <t>Audit 8/16/21</t>
    </r>
  </si>
  <si>
    <t>SE: Prog Dir Sheffield Need trng;</t>
  </si>
  <si>
    <t>SE; Need to appoint Program Director</t>
  </si>
  <si>
    <t xml:space="preserve"> Need 365 Director appt; SE: all less GK req trng and BI</t>
  </si>
  <si>
    <t xml:space="preserve">SE: Need to appoint a Family Director; </t>
  </si>
  <si>
    <t>SE: Need to appoint community Director</t>
  </si>
  <si>
    <t>Heber - St Lawrence</t>
  </si>
  <si>
    <t>13Jul &amp; 20NOV</t>
  </si>
  <si>
    <t>8Sep &amp; online</t>
  </si>
  <si>
    <t>8jul &amp; online</t>
  </si>
  <si>
    <t>20Aug &amp; online</t>
  </si>
  <si>
    <t>Straightline = 105</t>
  </si>
  <si>
    <t>SE: Com Dir Demarco past due on trng and BI</t>
  </si>
  <si>
    <t xml:space="preserve">SE: Both FD Gerichs &amp; CD Aguire need trng &amp; BI </t>
  </si>
  <si>
    <t>SE; CD Dover &amp; FD Aragon need Trng &amp; BI</t>
  </si>
  <si>
    <t xml:space="preserve">SE: GK Marino, FD Stolz &amp; CD Witt Need Training </t>
  </si>
  <si>
    <t xml:space="preserve"> SE: CD Page need BI;</t>
  </si>
  <si>
    <t xml:space="preserve">SE: GK Mercier &amp;FD King need Training; </t>
  </si>
  <si>
    <t>SE: CD Henkels Needs Trng &amp; BI Need Prog Dir Appt</t>
  </si>
  <si>
    <t xml:space="preserve"> SE: CD Hale needs Trng &amp;BI;</t>
  </si>
  <si>
    <r>
      <t>Suspended at Supreme &amp; State; Need 365 &amp;</t>
    </r>
    <r>
      <rPr>
        <b/>
        <sz val="11"/>
        <color theme="1"/>
        <rFont val="Calibri"/>
        <family val="2"/>
        <scheme val="minor"/>
      </rPr>
      <t>Audit</t>
    </r>
  </si>
  <si>
    <t xml:space="preserve"> Need 185, SE: GK;</t>
  </si>
  <si>
    <t xml:space="preserve">SE: FD Derrick Needs BI  </t>
  </si>
  <si>
    <t>ASOF: 12JAN25</t>
  </si>
  <si>
    <t>COH: 133/201 = 66.2%, #8 in the order - 7Jan25 (target 165 by 31Mar)</t>
  </si>
  <si>
    <t>Inactive</t>
  </si>
  <si>
    <t>12Dec &amp; online</t>
  </si>
  <si>
    <t>7Jan &amp; online</t>
  </si>
  <si>
    <t>14Aug &amp; 7Jan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</si>
</sst>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d\-mmm\-yy;@"/>
  </numFmts>
  <fonts count="18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sansserif"/>
    </font>
    <font>
      <b/>
      <sz val="8"/>
      <color indexed="8"/>
      <name val="sansserif"/>
    </font>
    <font>
      <b/>
      <sz val="10"/>
      <color indexed="8"/>
      <name val="sansserif"/>
    </font>
    <font>
      <b/>
      <sz val="7"/>
      <color indexed="8"/>
      <name val="sansserif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9B95C"/>
        <bgColor indexed="64"/>
      </patternFill>
    </fill>
    <fill>
      <patternFill patternType="solid">
        <fgColor rgb="FFAAE57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5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9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6" borderId="1" xfId="0" applyNumberFormat="1" applyFill="1" applyBorder="1" applyAlignment="1">
      <alignment horizontal="center"/>
    </xf>
    <xf numFmtId="9" fontId="0" fillId="5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5" xfId="0" applyBorder="1"/>
    <xf numFmtId="0" fontId="4" fillId="3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7" xfId="0" applyBorder="1"/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16" fontId="8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0" fontId="13" fillId="0" borderId="1" xfId="0" applyFont="1" applyBorder="1"/>
    <xf numFmtId="0" fontId="5" fillId="5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15" fontId="0" fillId="0" borderId="1" xfId="0" applyNumberFormat="1" applyBorder="1"/>
    <xf numFmtId="0" fontId="15" fillId="0" borderId="5" xfId="0" applyFont="1" applyBorder="1"/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right" vertical="top" wrapText="1"/>
    </xf>
    <xf numFmtId="9" fontId="0" fillId="7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left"/>
    </xf>
    <xf numFmtId="9" fontId="16" fillId="2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15" fillId="0" borderId="1" xfId="0" applyFont="1" applyBorder="1"/>
    <xf numFmtId="0" fontId="2" fillId="6" borderId="1" xfId="0" applyFont="1" applyFill="1" applyBorder="1" applyAlignment="1">
      <alignment horizontal="center"/>
    </xf>
    <xf numFmtId="0" fontId="12" fillId="0" borderId="1" xfId="0" applyFont="1" applyBorder="1"/>
    <xf numFmtId="0" fontId="4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5" fontId="14" fillId="6" borderId="1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5" fontId="14" fillId="8" borderId="1" xfId="0" applyNumberFormat="1" applyFont="1" applyFill="1" applyBorder="1" applyAlignment="1">
      <alignment horizontal="left"/>
    </xf>
    <xf numFmtId="165" fontId="14" fillId="5" borderId="1" xfId="0" applyNumberFormat="1" applyFont="1" applyFill="1" applyBorder="1" applyAlignment="1">
      <alignment horizontal="left"/>
    </xf>
    <xf numFmtId="165" fontId="14" fillId="2" borderId="1" xfId="0" applyNumberFormat="1" applyFont="1" applyFill="1" applyBorder="1" applyAlignment="1">
      <alignment horizontal="left"/>
    </xf>
    <xf numFmtId="9" fontId="14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6" fillId="0" borderId="1" xfId="0" applyFont="1" applyBorder="1" applyAlignment="1">
      <alignment horizontal="center" vertical="top" wrapText="1"/>
    </xf>
    <xf numFmtId="9" fontId="2" fillId="7" borderId="1" xfId="0" applyNumberFormat="1" applyFont="1" applyFill="1" applyBorder="1" applyAlignment="1">
      <alignment horizontal="center"/>
    </xf>
    <xf numFmtId="9" fontId="0" fillId="9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AEBA0-6322-49D0-9FE4-59808DE5C3B5}">
  <sheetPr>
    <pageSetUpPr fitToPage="1"/>
  </sheetPr>
  <dimension ref="A1:V50"/>
  <sheetViews>
    <sheetView tabSelected="1" zoomScaleNormal="100" workbookViewId="0">
      <pane xSplit="4" ySplit="2" topLeftCell="E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7.5703125" bestFit="1" customWidth="1"/>
    <col min="2" max="2" width="7.5703125" style="12" bestFit="1" customWidth="1"/>
    <col min="3" max="3" width="15" bestFit="1" customWidth="1"/>
    <col min="4" max="4" width="7.5703125" bestFit="1" customWidth="1"/>
    <col min="5" max="6" width="9.42578125" bestFit="1" customWidth="1"/>
    <col min="7" max="7" width="5.140625" bestFit="1" customWidth="1"/>
    <col min="8" max="8" width="6.7109375" style="12" bestFit="1" customWidth="1"/>
    <col min="9" max="9" width="7.85546875" style="12" bestFit="1" customWidth="1"/>
    <col min="10" max="10" width="9.5703125" bestFit="1" customWidth="1"/>
    <col min="11" max="11" width="10" bestFit="1" customWidth="1"/>
    <col min="12" max="12" width="8" bestFit="1" customWidth="1"/>
    <col min="13" max="13" width="8.7109375" bestFit="1" customWidth="1"/>
    <col min="14" max="14" width="9.85546875" bestFit="1" customWidth="1"/>
    <col min="15" max="15" width="7.42578125" style="12" bestFit="1" customWidth="1"/>
    <col min="16" max="16" width="7.140625" style="12" bestFit="1" customWidth="1"/>
    <col min="17" max="17" width="10.5703125" bestFit="1" customWidth="1"/>
    <col min="18" max="18" width="47.140625" bestFit="1" customWidth="1"/>
  </cols>
  <sheetData>
    <row r="1" spans="1:22">
      <c r="A1" s="5"/>
      <c r="B1" s="10"/>
      <c r="C1" s="5"/>
      <c r="D1" s="5"/>
      <c r="E1" s="21" t="s">
        <v>61</v>
      </c>
      <c r="F1" s="21" t="s">
        <v>61</v>
      </c>
      <c r="G1" s="5"/>
      <c r="H1" s="5" t="s">
        <v>49</v>
      </c>
      <c r="I1" s="10" t="s">
        <v>39</v>
      </c>
      <c r="J1" s="10" t="s">
        <v>47</v>
      </c>
      <c r="K1" s="5" t="s">
        <v>0</v>
      </c>
      <c r="L1" s="5" t="s">
        <v>73</v>
      </c>
      <c r="M1" s="5" t="s">
        <v>74</v>
      </c>
      <c r="N1" s="5" t="s">
        <v>5</v>
      </c>
      <c r="O1" s="5">
        <v>2024</v>
      </c>
      <c r="P1" s="10" t="s">
        <v>62</v>
      </c>
      <c r="Q1" s="10" t="s">
        <v>3</v>
      </c>
      <c r="R1" s="5" t="s">
        <v>110</v>
      </c>
    </row>
    <row r="2" spans="1:22">
      <c r="A2" s="5" t="s">
        <v>2</v>
      </c>
      <c r="B2" s="10" t="s">
        <v>43</v>
      </c>
      <c r="C2" s="5" t="s">
        <v>53</v>
      </c>
      <c r="D2" s="5" t="s">
        <v>2</v>
      </c>
      <c r="E2" s="22">
        <v>45108</v>
      </c>
      <c r="F2" s="22">
        <v>45474</v>
      </c>
      <c r="G2" s="5" t="s">
        <v>78</v>
      </c>
      <c r="H2" s="5" t="s">
        <v>50</v>
      </c>
      <c r="I2" s="10" t="s">
        <v>40</v>
      </c>
      <c r="J2" s="10" t="s">
        <v>48</v>
      </c>
      <c r="K2" s="5" t="s">
        <v>1</v>
      </c>
      <c r="L2" s="5">
        <v>185</v>
      </c>
      <c r="M2" s="5">
        <v>365</v>
      </c>
      <c r="N2" s="5" t="s">
        <v>6</v>
      </c>
      <c r="O2" s="5" t="s">
        <v>46</v>
      </c>
      <c r="P2" s="10" t="s">
        <v>63</v>
      </c>
      <c r="Q2" s="10" t="s">
        <v>4</v>
      </c>
      <c r="R2" s="5" t="s">
        <v>42</v>
      </c>
    </row>
    <row r="3" spans="1:22">
      <c r="A3" s="2">
        <v>602</v>
      </c>
      <c r="B3" s="60">
        <v>2</v>
      </c>
      <c r="C3" s="6" t="s">
        <v>7</v>
      </c>
      <c r="D3" s="2">
        <v>602</v>
      </c>
      <c r="E3" s="33">
        <v>123</v>
      </c>
      <c r="F3" s="17">
        <v>139</v>
      </c>
      <c r="G3" s="17">
        <v>8</v>
      </c>
      <c r="H3" s="11">
        <v>9</v>
      </c>
      <c r="I3" s="25" t="s">
        <v>41</v>
      </c>
      <c r="J3" s="11">
        <v>1</v>
      </c>
      <c r="K3" s="26">
        <f t="shared" ref="K3:K36" si="0">SUM(H3/G3)</f>
        <v>1.125</v>
      </c>
      <c r="L3" s="26"/>
      <c r="M3" s="26"/>
      <c r="N3" s="68" t="s">
        <v>115</v>
      </c>
      <c r="O3" s="25"/>
      <c r="P3" s="30"/>
      <c r="Q3" s="46"/>
      <c r="R3" s="57"/>
      <c r="V3" s="1"/>
    </row>
    <row r="4" spans="1:22">
      <c r="A4" s="2">
        <v>777</v>
      </c>
      <c r="B4" s="60">
        <v>1</v>
      </c>
      <c r="C4" s="6" t="s">
        <v>8</v>
      </c>
      <c r="D4" s="2">
        <v>777</v>
      </c>
      <c r="E4" s="33">
        <v>80</v>
      </c>
      <c r="F4" s="17">
        <v>79</v>
      </c>
      <c r="G4" s="17">
        <v>5</v>
      </c>
      <c r="H4" s="11">
        <v>4</v>
      </c>
      <c r="I4" s="11">
        <f>SUM(G4-H4)</f>
        <v>1</v>
      </c>
      <c r="J4" s="11">
        <v>0</v>
      </c>
      <c r="K4" s="51">
        <f t="shared" si="0"/>
        <v>0.8</v>
      </c>
      <c r="L4" s="26"/>
      <c r="M4" s="26"/>
      <c r="N4" s="69"/>
      <c r="O4" s="25"/>
      <c r="P4" s="30"/>
      <c r="Q4" s="4"/>
      <c r="R4" s="4"/>
    </row>
    <row r="5" spans="1:22">
      <c r="A5" s="2">
        <v>1129</v>
      </c>
      <c r="B5" s="60">
        <v>11</v>
      </c>
      <c r="C5" s="6" t="s">
        <v>9</v>
      </c>
      <c r="D5" s="2">
        <v>1129</v>
      </c>
      <c r="E5" s="33">
        <v>102</v>
      </c>
      <c r="F5" s="17">
        <v>100</v>
      </c>
      <c r="G5" s="17">
        <v>6</v>
      </c>
      <c r="H5" s="11">
        <v>3</v>
      </c>
      <c r="I5" s="11">
        <f t="shared" ref="I5:I36" si="1">SUM(G5-H5)</f>
        <v>3</v>
      </c>
      <c r="J5" s="11">
        <v>3</v>
      </c>
      <c r="K5" s="51">
        <f t="shared" si="0"/>
        <v>0.5</v>
      </c>
      <c r="L5" s="26"/>
      <c r="M5" s="26"/>
      <c r="N5" s="65" t="s">
        <v>85</v>
      </c>
      <c r="O5" s="23"/>
      <c r="P5" s="11"/>
      <c r="Q5" s="4"/>
      <c r="R5" s="29" t="s">
        <v>99</v>
      </c>
    </row>
    <row r="6" spans="1:22">
      <c r="A6" s="2">
        <v>1136</v>
      </c>
      <c r="B6" s="60">
        <v>4</v>
      </c>
      <c r="C6" s="6" t="s">
        <v>10</v>
      </c>
      <c r="D6" s="2">
        <v>1136</v>
      </c>
      <c r="E6" s="33">
        <v>90</v>
      </c>
      <c r="F6" s="17">
        <v>96</v>
      </c>
      <c r="G6" s="17">
        <v>5</v>
      </c>
      <c r="H6" s="11">
        <v>7</v>
      </c>
      <c r="I6" s="25" t="s">
        <v>41</v>
      </c>
      <c r="J6" s="11">
        <v>1</v>
      </c>
      <c r="K6" s="26">
        <f t="shared" si="0"/>
        <v>1.4</v>
      </c>
      <c r="L6" s="26"/>
      <c r="M6" s="26"/>
      <c r="N6" s="69">
        <v>45580</v>
      </c>
      <c r="O6" s="58"/>
      <c r="P6" s="30"/>
      <c r="Q6" s="46"/>
      <c r="R6" s="44"/>
    </row>
    <row r="7" spans="1:22">
      <c r="A7" s="2">
        <v>2611</v>
      </c>
      <c r="B7" s="37">
        <v>14</v>
      </c>
      <c r="C7" s="6" t="s">
        <v>11</v>
      </c>
      <c r="D7" s="2">
        <v>2611</v>
      </c>
      <c r="E7" s="33">
        <v>43</v>
      </c>
      <c r="F7" s="17">
        <v>42</v>
      </c>
      <c r="G7" s="17">
        <v>5</v>
      </c>
      <c r="H7" s="11">
        <v>3</v>
      </c>
      <c r="I7" s="11">
        <f t="shared" si="1"/>
        <v>2</v>
      </c>
      <c r="J7" s="11">
        <v>0</v>
      </c>
      <c r="K7" s="51">
        <f t="shared" si="0"/>
        <v>0.6</v>
      </c>
      <c r="L7" s="26"/>
      <c r="M7" s="26"/>
      <c r="N7" s="65" t="s">
        <v>95</v>
      </c>
      <c r="O7" s="25"/>
      <c r="P7" s="30"/>
      <c r="Q7" s="4"/>
      <c r="R7" s="44"/>
    </row>
    <row r="8" spans="1:22">
      <c r="A8" s="2">
        <v>5214</v>
      </c>
      <c r="B8" s="37">
        <v>6</v>
      </c>
      <c r="C8" s="15" t="s">
        <v>12</v>
      </c>
      <c r="D8" s="2">
        <v>5214</v>
      </c>
      <c r="E8" s="33">
        <v>103</v>
      </c>
      <c r="F8" s="17">
        <v>107</v>
      </c>
      <c r="G8" s="17">
        <v>6</v>
      </c>
      <c r="H8" s="11">
        <v>5</v>
      </c>
      <c r="I8" s="11">
        <f t="shared" si="1"/>
        <v>1</v>
      </c>
      <c r="J8" s="11">
        <v>0</v>
      </c>
      <c r="K8" s="51">
        <f t="shared" si="0"/>
        <v>0.83333333333333337</v>
      </c>
      <c r="L8" s="26"/>
      <c r="M8" s="26"/>
      <c r="N8" s="65" t="s">
        <v>96</v>
      </c>
      <c r="O8" s="23"/>
      <c r="P8" s="30"/>
      <c r="Q8" s="46"/>
      <c r="R8" s="29" t="s">
        <v>100</v>
      </c>
    </row>
    <row r="9" spans="1:22">
      <c r="A9" s="2">
        <v>5347</v>
      </c>
      <c r="B9" s="37">
        <v>12</v>
      </c>
      <c r="C9" s="15" t="s">
        <v>13</v>
      </c>
      <c r="D9" s="2">
        <v>5347</v>
      </c>
      <c r="E9" s="33">
        <v>53</v>
      </c>
      <c r="F9" s="17">
        <v>49</v>
      </c>
      <c r="G9" s="17">
        <v>5</v>
      </c>
      <c r="H9" s="11">
        <v>0</v>
      </c>
      <c r="I9" s="11">
        <f t="shared" si="1"/>
        <v>5</v>
      </c>
      <c r="J9" s="24">
        <v>1</v>
      </c>
      <c r="K9" s="28">
        <f t="shared" si="0"/>
        <v>0</v>
      </c>
      <c r="L9" s="28"/>
      <c r="M9" s="28"/>
      <c r="N9" s="70"/>
      <c r="O9" s="23"/>
      <c r="P9" s="30"/>
      <c r="Q9" s="4"/>
      <c r="R9" s="29" t="s">
        <v>87</v>
      </c>
    </row>
    <row r="10" spans="1:22">
      <c r="A10" s="2">
        <v>5502</v>
      </c>
      <c r="B10" s="60">
        <v>2</v>
      </c>
      <c r="C10" s="6" t="s">
        <v>14</v>
      </c>
      <c r="D10" s="2">
        <v>5502</v>
      </c>
      <c r="E10" s="33">
        <v>89</v>
      </c>
      <c r="F10" s="17">
        <v>90</v>
      </c>
      <c r="G10" s="17">
        <v>5</v>
      </c>
      <c r="H10" s="11">
        <v>0</v>
      </c>
      <c r="I10" s="11">
        <f t="shared" si="1"/>
        <v>5</v>
      </c>
      <c r="J10" s="24">
        <v>2</v>
      </c>
      <c r="K10" s="28">
        <f t="shared" si="0"/>
        <v>0</v>
      </c>
      <c r="L10" s="26"/>
      <c r="M10" s="26"/>
      <c r="N10" s="69"/>
      <c r="O10" s="23"/>
      <c r="P10" s="30"/>
      <c r="Q10" s="46"/>
      <c r="R10" s="44" t="s">
        <v>106</v>
      </c>
      <c r="V10" s="1"/>
    </row>
    <row r="11" spans="1:22">
      <c r="A11" s="2">
        <v>6010</v>
      </c>
      <c r="B11" s="60">
        <v>9</v>
      </c>
      <c r="C11" s="6" t="s">
        <v>15</v>
      </c>
      <c r="D11" s="2">
        <v>6010</v>
      </c>
      <c r="E11" s="33">
        <v>92</v>
      </c>
      <c r="F11" s="17">
        <v>92</v>
      </c>
      <c r="G11" s="17">
        <v>5</v>
      </c>
      <c r="H11" s="11">
        <v>4</v>
      </c>
      <c r="I11" s="11">
        <f t="shared" si="1"/>
        <v>1</v>
      </c>
      <c r="J11" s="11">
        <v>0</v>
      </c>
      <c r="K11" s="51">
        <f t="shared" si="0"/>
        <v>0.8</v>
      </c>
      <c r="L11" s="26"/>
      <c r="M11" s="26"/>
      <c r="N11" s="65" t="s">
        <v>114</v>
      </c>
      <c r="O11" s="25"/>
      <c r="P11" s="30"/>
      <c r="Q11" s="46"/>
      <c r="R11" s="4"/>
    </row>
    <row r="12" spans="1:22">
      <c r="A12" s="2">
        <v>6147</v>
      </c>
      <c r="B12" s="60">
        <v>14</v>
      </c>
      <c r="C12" s="6" t="s">
        <v>16</v>
      </c>
      <c r="D12" s="2">
        <v>6147</v>
      </c>
      <c r="E12" s="33">
        <v>57</v>
      </c>
      <c r="F12" s="17">
        <v>58</v>
      </c>
      <c r="G12" s="17">
        <v>5</v>
      </c>
      <c r="H12" s="11">
        <v>9</v>
      </c>
      <c r="I12" s="25" t="s">
        <v>41</v>
      </c>
      <c r="J12" s="11">
        <v>1</v>
      </c>
      <c r="K12" s="26">
        <f t="shared" si="0"/>
        <v>1.8</v>
      </c>
      <c r="L12" s="26"/>
      <c r="M12" s="26"/>
      <c r="N12" s="68"/>
      <c r="O12" s="25"/>
      <c r="P12" s="11"/>
      <c r="Q12" s="4"/>
      <c r="R12" s="4"/>
    </row>
    <row r="13" spans="1:22">
      <c r="A13" s="2">
        <v>6739</v>
      </c>
      <c r="B13" s="60">
        <v>8</v>
      </c>
      <c r="C13" s="6" t="s">
        <v>17</v>
      </c>
      <c r="D13" s="2">
        <v>6739</v>
      </c>
      <c r="E13" s="33">
        <v>64</v>
      </c>
      <c r="F13" s="17">
        <v>75</v>
      </c>
      <c r="G13" s="17">
        <v>5</v>
      </c>
      <c r="H13" s="11">
        <v>1</v>
      </c>
      <c r="I13" s="11">
        <f t="shared" si="1"/>
        <v>4</v>
      </c>
      <c r="J13" s="11">
        <v>0</v>
      </c>
      <c r="K13" s="27">
        <f t="shared" si="0"/>
        <v>0.2</v>
      </c>
      <c r="L13" s="26"/>
      <c r="M13" s="26"/>
      <c r="N13" s="69">
        <v>45579</v>
      </c>
      <c r="O13" s="25"/>
      <c r="P13" s="30"/>
      <c r="Q13" s="46"/>
      <c r="R13" s="59" t="s">
        <v>88</v>
      </c>
    </row>
    <row r="14" spans="1:22">
      <c r="A14" s="2">
        <v>6966</v>
      </c>
      <c r="B14" s="60">
        <v>3</v>
      </c>
      <c r="C14" s="6" t="s">
        <v>18</v>
      </c>
      <c r="D14" s="2">
        <v>6966</v>
      </c>
      <c r="E14" s="33">
        <v>115</v>
      </c>
      <c r="F14" s="17">
        <v>112</v>
      </c>
      <c r="G14" s="17">
        <v>7</v>
      </c>
      <c r="H14" s="11">
        <v>8</v>
      </c>
      <c r="I14" s="25" t="s">
        <v>41</v>
      </c>
      <c r="J14" s="11">
        <v>0</v>
      </c>
      <c r="K14" s="26">
        <f t="shared" si="0"/>
        <v>1.1428571428571428</v>
      </c>
      <c r="L14" s="26"/>
      <c r="M14" s="26"/>
      <c r="N14" s="65" t="s">
        <v>83</v>
      </c>
      <c r="O14" s="25"/>
      <c r="P14" s="30"/>
      <c r="Q14" s="46"/>
      <c r="R14" s="4"/>
    </row>
    <row r="15" spans="1:22">
      <c r="A15" s="14">
        <v>7401</v>
      </c>
      <c r="B15" s="61">
        <v>11</v>
      </c>
      <c r="C15" s="19" t="s">
        <v>19</v>
      </c>
      <c r="D15" s="14">
        <v>7401</v>
      </c>
      <c r="E15" s="40">
        <v>45</v>
      </c>
      <c r="F15" s="49">
        <v>41</v>
      </c>
      <c r="G15" s="49">
        <v>5</v>
      </c>
      <c r="H15" s="23">
        <v>0</v>
      </c>
      <c r="I15" s="23">
        <f t="shared" si="1"/>
        <v>5</v>
      </c>
      <c r="J15" s="23">
        <v>0</v>
      </c>
      <c r="K15" s="28">
        <f t="shared" si="0"/>
        <v>0</v>
      </c>
      <c r="L15" s="26"/>
      <c r="M15" s="26"/>
      <c r="N15" s="70"/>
      <c r="O15" s="25"/>
      <c r="P15" s="73"/>
      <c r="Q15" s="42"/>
      <c r="R15" s="74" t="s">
        <v>81</v>
      </c>
    </row>
    <row r="16" spans="1:22">
      <c r="A16" s="2">
        <v>7961</v>
      </c>
      <c r="B16" s="60">
        <v>5</v>
      </c>
      <c r="C16" s="6" t="s">
        <v>20</v>
      </c>
      <c r="D16" s="2">
        <v>7961</v>
      </c>
      <c r="E16" s="33">
        <v>54</v>
      </c>
      <c r="F16" s="17">
        <v>58</v>
      </c>
      <c r="G16" s="17">
        <v>5</v>
      </c>
      <c r="H16" s="11">
        <v>3</v>
      </c>
      <c r="I16" s="11">
        <f t="shared" si="1"/>
        <v>2</v>
      </c>
      <c r="J16" s="11">
        <v>3</v>
      </c>
      <c r="K16" s="80">
        <f t="shared" si="0"/>
        <v>0.6</v>
      </c>
      <c r="L16" s="26"/>
      <c r="M16" s="26"/>
      <c r="N16" s="65" t="s">
        <v>94</v>
      </c>
      <c r="O16" s="23"/>
      <c r="P16" s="30"/>
      <c r="Q16" s="46"/>
      <c r="R16" s="44" t="s">
        <v>79</v>
      </c>
    </row>
    <row r="17" spans="1:18">
      <c r="A17" s="14">
        <v>8350</v>
      </c>
      <c r="B17" s="61">
        <v>12</v>
      </c>
      <c r="C17" s="19" t="s">
        <v>21</v>
      </c>
      <c r="D17" s="14">
        <v>8350</v>
      </c>
      <c r="E17" s="40">
        <v>75</v>
      </c>
      <c r="F17" s="49">
        <v>68</v>
      </c>
      <c r="G17" s="49">
        <v>5</v>
      </c>
      <c r="H17" s="23">
        <v>0</v>
      </c>
      <c r="I17" s="23">
        <f t="shared" si="1"/>
        <v>5</v>
      </c>
      <c r="J17" s="24">
        <v>19</v>
      </c>
      <c r="K17" s="28">
        <f t="shared" si="0"/>
        <v>0</v>
      </c>
      <c r="L17" s="52" t="s">
        <v>41</v>
      </c>
      <c r="M17" s="52" t="s">
        <v>41</v>
      </c>
      <c r="N17" s="70" t="s">
        <v>41</v>
      </c>
      <c r="O17" s="23"/>
      <c r="P17" s="23" t="s">
        <v>41</v>
      </c>
      <c r="Q17" s="23" t="s">
        <v>41</v>
      </c>
      <c r="R17" s="42" t="s">
        <v>107</v>
      </c>
    </row>
    <row r="18" spans="1:18">
      <c r="A18" s="2">
        <v>8606</v>
      </c>
      <c r="B18" s="37">
        <v>4</v>
      </c>
      <c r="C18" s="15" t="s">
        <v>22</v>
      </c>
      <c r="D18" s="2">
        <v>8606</v>
      </c>
      <c r="E18" s="33">
        <v>35</v>
      </c>
      <c r="F18" s="17">
        <v>36</v>
      </c>
      <c r="G18" s="17">
        <v>5</v>
      </c>
      <c r="H18" s="11">
        <v>1</v>
      </c>
      <c r="I18" s="11">
        <f t="shared" si="1"/>
        <v>4</v>
      </c>
      <c r="J18" s="24">
        <v>2</v>
      </c>
      <c r="K18" s="27">
        <f t="shared" si="0"/>
        <v>0.2</v>
      </c>
      <c r="L18" s="28"/>
      <c r="M18" s="26"/>
      <c r="N18" s="70"/>
      <c r="O18" s="23"/>
      <c r="P18" s="30"/>
      <c r="Q18" s="46"/>
      <c r="R18" s="44" t="s">
        <v>108</v>
      </c>
    </row>
    <row r="19" spans="1:18">
      <c r="A19" s="2">
        <v>9561</v>
      </c>
      <c r="B19" s="60">
        <v>4</v>
      </c>
      <c r="C19" s="6" t="s">
        <v>23</v>
      </c>
      <c r="D19" s="2">
        <v>9561</v>
      </c>
      <c r="E19" s="33">
        <v>34</v>
      </c>
      <c r="F19" s="17">
        <v>36</v>
      </c>
      <c r="G19" s="17">
        <v>5</v>
      </c>
      <c r="H19" s="11">
        <v>2</v>
      </c>
      <c r="I19" s="11">
        <f t="shared" si="1"/>
        <v>3</v>
      </c>
      <c r="J19" s="11">
        <v>0</v>
      </c>
      <c r="K19" s="27">
        <f t="shared" si="0"/>
        <v>0.4</v>
      </c>
      <c r="L19" s="26"/>
      <c r="M19" s="26"/>
      <c r="N19" s="65" t="s">
        <v>82</v>
      </c>
      <c r="O19" s="25"/>
      <c r="P19" s="30"/>
      <c r="Q19" s="4"/>
      <c r="R19" s="44"/>
    </row>
    <row r="20" spans="1:18">
      <c r="A20" s="2">
        <v>9731</v>
      </c>
      <c r="B20" s="37">
        <v>8</v>
      </c>
      <c r="C20" s="15" t="s">
        <v>24</v>
      </c>
      <c r="D20" s="2">
        <v>9731</v>
      </c>
      <c r="E20" s="33">
        <v>65</v>
      </c>
      <c r="F20" s="17">
        <v>49</v>
      </c>
      <c r="G20" s="17">
        <v>5</v>
      </c>
      <c r="H20" s="11">
        <v>0</v>
      </c>
      <c r="I20" s="11">
        <f t="shared" si="1"/>
        <v>5</v>
      </c>
      <c r="J20" s="24">
        <v>3</v>
      </c>
      <c r="K20" s="28">
        <f t="shared" si="0"/>
        <v>0</v>
      </c>
      <c r="L20" s="26"/>
      <c r="M20" s="26"/>
      <c r="N20" s="69"/>
      <c r="O20" s="25"/>
      <c r="P20" s="30"/>
      <c r="Q20" s="46"/>
      <c r="R20" s="44"/>
    </row>
    <row r="21" spans="1:18">
      <c r="A21" s="2">
        <v>9849</v>
      </c>
      <c r="B21" s="60">
        <v>1</v>
      </c>
      <c r="C21" s="6" t="s">
        <v>8</v>
      </c>
      <c r="D21" s="2">
        <v>9849</v>
      </c>
      <c r="E21" s="33">
        <v>94</v>
      </c>
      <c r="F21" s="17">
        <v>84</v>
      </c>
      <c r="G21" s="17">
        <v>5</v>
      </c>
      <c r="H21" s="11">
        <v>3</v>
      </c>
      <c r="I21" s="11">
        <f t="shared" si="1"/>
        <v>2</v>
      </c>
      <c r="J21" s="11">
        <v>1</v>
      </c>
      <c r="K21" s="51">
        <f t="shared" si="0"/>
        <v>0.6</v>
      </c>
      <c r="L21" s="26"/>
      <c r="M21" s="26"/>
      <c r="N21" s="69"/>
      <c r="O21" s="23"/>
      <c r="P21" s="30"/>
      <c r="Q21" s="46"/>
      <c r="R21" s="44" t="s">
        <v>89</v>
      </c>
    </row>
    <row r="22" spans="1:18">
      <c r="A22" s="2">
        <v>10304</v>
      </c>
      <c r="B22" s="60">
        <v>6</v>
      </c>
      <c r="C22" s="6" t="s">
        <v>54</v>
      </c>
      <c r="D22" s="2">
        <v>10304</v>
      </c>
      <c r="E22" s="33">
        <v>64</v>
      </c>
      <c r="F22" s="17">
        <v>66</v>
      </c>
      <c r="G22" s="17">
        <v>5</v>
      </c>
      <c r="H22" s="11">
        <v>9</v>
      </c>
      <c r="I22" s="25" t="s">
        <v>41</v>
      </c>
      <c r="J22" s="11">
        <v>5</v>
      </c>
      <c r="K22" s="26">
        <f t="shared" si="0"/>
        <v>1.8</v>
      </c>
      <c r="L22" s="26"/>
      <c r="M22" s="26"/>
      <c r="N22" s="69"/>
      <c r="O22" s="23"/>
      <c r="P22" s="30"/>
      <c r="Q22" s="4"/>
      <c r="R22" s="44" t="s">
        <v>101</v>
      </c>
    </row>
    <row r="23" spans="1:18">
      <c r="A23" s="2">
        <v>10733</v>
      </c>
      <c r="B23" s="60">
        <v>7</v>
      </c>
      <c r="C23" s="6" t="s">
        <v>25</v>
      </c>
      <c r="D23" s="2">
        <v>10733</v>
      </c>
      <c r="E23" s="33">
        <v>179</v>
      </c>
      <c r="F23" s="17">
        <v>187</v>
      </c>
      <c r="G23" s="17">
        <v>11</v>
      </c>
      <c r="H23" s="11">
        <v>2</v>
      </c>
      <c r="I23" s="11">
        <f t="shared" si="1"/>
        <v>9</v>
      </c>
      <c r="J23" s="11">
        <v>0</v>
      </c>
      <c r="K23" s="27">
        <f t="shared" si="0"/>
        <v>0.18181818181818182</v>
      </c>
      <c r="L23" s="26"/>
      <c r="M23" s="26"/>
      <c r="N23" s="65" t="s">
        <v>86</v>
      </c>
      <c r="O23" s="23"/>
      <c r="P23" s="30"/>
      <c r="Q23" s="46"/>
      <c r="R23" s="59" t="s">
        <v>102</v>
      </c>
    </row>
    <row r="24" spans="1:18">
      <c r="A24" s="3">
        <v>11246</v>
      </c>
      <c r="B24" s="60">
        <v>7</v>
      </c>
      <c r="C24" s="6" t="s">
        <v>26</v>
      </c>
      <c r="D24" s="3">
        <v>11246</v>
      </c>
      <c r="E24" s="33">
        <v>109</v>
      </c>
      <c r="F24" s="17">
        <v>113</v>
      </c>
      <c r="G24" s="17">
        <v>6</v>
      </c>
      <c r="H24" s="11">
        <v>6</v>
      </c>
      <c r="I24" s="25" t="s">
        <v>41</v>
      </c>
      <c r="J24" s="11">
        <v>1</v>
      </c>
      <c r="K24" s="26">
        <f t="shared" si="0"/>
        <v>1</v>
      </c>
      <c r="L24" s="26"/>
      <c r="M24" s="26"/>
      <c r="N24" s="68" t="s">
        <v>84</v>
      </c>
      <c r="O24" s="25"/>
      <c r="P24" s="30"/>
      <c r="Q24" s="46"/>
      <c r="R24" s="44"/>
    </row>
    <row r="25" spans="1:18" ht="12.75" customHeight="1">
      <c r="A25" s="2">
        <v>11479</v>
      </c>
      <c r="B25" s="60">
        <v>3</v>
      </c>
      <c r="C25" s="6" t="s">
        <v>18</v>
      </c>
      <c r="D25" s="2">
        <v>11479</v>
      </c>
      <c r="E25" s="33">
        <v>120</v>
      </c>
      <c r="F25" s="17">
        <v>125</v>
      </c>
      <c r="G25" s="17">
        <v>7</v>
      </c>
      <c r="H25" s="11">
        <v>0</v>
      </c>
      <c r="I25" s="11">
        <f t="shared" si="1"/>
        <v>7</v>
      </c>
      <c r="J25" s="11">
        <v>0</v>
      </c>
      <c r="K25" s="28">
        <f t="shared" si="0"/>
        <v>0</v>
      </c>
      <c r="L25" s="26"/>
      <c r="M25" s="26"/>
      <c r="N25" s="70"/>
      <c r="O25" s="23"/>
      <c r="P25" s="11"/>
      <c r="Q25" s="46"/>
      <c r="R25" s="29" t="s">
        <v>103</v>
      </c>
    </row>
    <row r="26" spans="1:18" ht="12.75" customHeight="1">
      <c r="A26" s="2">
        <v>12181</v>
      </c>
      <c r="B26" s="60">
        <v>5</v>
      </c>
      <c r="C26" s="6" t="s">
        <v>27</v>
      </c>
      <c r="D26" s="2">
        <v>12181</v>
      </c>
      <c r="E26" s="33">
        <v>243</v>
      </c>
      <c r="F26" s="17">
        <v>257</v>
      </c>
      <c r="G26" s="17">
        <v>15</v>
      </c>
      <c r="H26" s="11">
        <v>20</v>
      </c>
      <c r="I26" s="25" t="s">
        <v>41</v>
      </c>
      <c r="J26" s="11">
        <v>3</v>
      </c>
      <c r="K26" s="26">
        <f t="shared" si="0"/>
        <v>1.3333333333333333</v>
      </c>
      <c r="L26" s="26"/>
      <c r="M26" s="26"/>
      <c r="N26" s="68" t="s">
        <v>113</v>
      </c>
      <c r="O26" s="23"/>
      <c r="P26" s="11"/>
      <c r="Q26" s="46"/>
      <c r="R26" s="44" t="s">
        <v>104</v>
      </c>
    </row>
    <row r="27" spans="1:18">
      <c r="A27" s="3">
        <v>12264</v>
      </c>
      <c r="B27" s="37">
        <v>2</v>
      </c>
      <c r="C27" s="15" t="s">
        <v>55</v>
      </c>
      <c r="D27" s="3">
        <v>12264</v>
      </c>
      <c r="E27" s="33">
        <v>37</v>
      </c>
      <c r="F27" s="17">
        <v>34</v>
      </c>
      <c r="G27" s="17">
        <v>5</v>
      </c>
      <c r="H27" s="11">
        <v>2</v>
      </c>
      <c r="I27" s="11">
        <f t="shared" si="1"/>
        <v>3</v>
      </c>
      <c r="J27" s="11">
        <v>0</v>
      </c>
      <c r="K27" s="27">
        <f t="shared" si="0"/>
        <v>0.4</v>
      </c>
      <c r="L27" s="26"/>
      <c r="M27" s="28"/>
      <c r="N27" s="70"/>
      <c r="O27" s="23"/>
      <c r="P27" s="11"/>
      <c r="Q27" s="4"/>
      <c r="R27" s="44" t="s">
        <v>90</v>
      </c>
    </row>
    <row r="28" spans="1:18">
      <c r="A28" s="2">
        <v>12959</v>
      </c>
      <c r="B28" s="60">
        <v>1</v>
      </c>
      <c r="C28" s="6" t="s">
        <v>28</v>
      </c>
      <c r="D28" s="2">
        <v>12959</v>
      </c>
      <c r="E28" s="33">
        <v>44</v>
      </c>
      <c r="F28" s="17">
        <v>43</v>
      </c>
      <c r="G28" s="17">
        <v>5</v>
      </c>
      <c r="H28" s="11">
        <v>2</v>
      </c>
      <c r="I28" s="11">
        <f t="shared" si="1"/>
        <v>3</v>
      </c>
      <c r="J28" s="11">
        <v>1</v>
      </c>
      <c r="K28" s="27">
        <f t="shared" si="0"/>
        <v>0.4</v>
      </c>
      <c r="L28" s="26"/>
      <c r="M28" s="26"/>
      <c r="N28" s="65" t="s">
        <v>97</v>
      </c>
      <c r="O28" s="23"/>
      <c r="P28" s="30"/>
      <c r="Q28" s="46"/>
      <c r="R28" s="44" t="s">
        <v>91</v>
      </c>
    </row>
    <row r="29" spans="1:18">
      <c r="A29" s="2">
        <v>13297</v>
      </c>
      <c r="B29" s="60">
        <v>6</v>
      </c>
      <c r="C29" s="6" t="s">
        <v>29</v>
      </c>
      <c r="D29" s="2">
        <v>13297</v>
      </c>
      <c r="E29" s="33">
        <v>65</v>
      </c>
      <c r="F29" s="17">
        <v>66</v>
      </c>
      <c r="G29" s="17">
        <v>5</v>
      </c>
      <c r="H29" s="11">
        <v>1</v>
      </c>
      <c r="I29" s="11">
        <f t="shared" si="1"/>
        <v>4</v>
      </c>
      <c r="J29" s="11">
        <v>3</v>
      </c>
      <c r="K29" s="27">
        <f t="shared" si="0"/>
        <v>0.2</v>
      </c>
      <c r="L29" s="26"/>
      <c r="M29" s="26"/>
      <c r="N29" s="70"/>
      <c r="O29" s="23"/>
      <c r="P29" s="30"/>
      <c r="Q29" s="46"/>
      <c r="R29" s="44" t="s">
        <v>109</v>
      </c>
    </row>
    <row r="30" spans="1:18" hidden="1">
      <c r="A30" s="14">
        <v>13646</v>
      </c>
      <c r="B30" s="61">
        <v>3</v>
      </c>
      <c r="C30" s="19" t="s">
        <v>30</v>
      </c>
      <c r="D30" s="14">
        <v>13646</v>
      </c>
      <c r="E30" s="40">
        <v>43</v>
      </c>
      <c r="F30" s="49">
        <v>47</v>
      </c>
      <c r="G30" s="49">
        <v>5</v>
      </c>
      <c r="H30" s="23">
        <v>1</v>
      </c>
      <c r="I30" s="23">
        <f t="shared" si="1"/>
        <v>4</v>
      </c>
      <c r="J30" s="23">
        <v>0</v>
      </c>
      <c r="K30" s="27">
        <f t="shared" si="0"/>
        <v>0.2</v>
      </c>
      <c r="L30" s="28"/>
      <c r="M30" s="28"/>
      <c r="N30" s="70"/>
      <c r="O30" s="23"/>
      <c r="P30" s="30"/>
      <c r="Q30" s="46"/>
      <c r="R30" s="57" t="s">
        <v>112</v>
      </c>
    </row>
    <row r="31" spans="1:18">
      <c r="A31" s="2">
        <v>14239</v>
      </c>
      <c r="B31" s="60">
        <v>5</v>
      </c>
      <c r="C31" s="6" t="s">
        <v>31</v>
      </c>
      <c r="D31" s="2">
        <v>14239</v>
      </c>
      <c r="E31" s="33">
        <v>48</v>
      </c>
      <c r="F31" s="17">
        <v>49</v>
      </c>
      <c r="G31" s="17">
        <v>5</v>
      </c>
      <c r="H31" s="11">
        <v>4</v>
      </c>
      <c r="I31" s="11">
        <v>2</v>
      </c>
      <c r="J31" s="11">
        <v>1</v>
      </c>
      <c r="K31" s="81">
        <f t="shared" si="0"/>
        <v>0.8</v>
      </c>
      <c r="L31" s="26"/>
      <c r="M31" s="26"/>
      <c r="N31" s="69">
        <v>45567</v>
      </c>
      <c r="O31" s="25"/>
      <c r="P31" s="11"/>
      <c r="Q31" s="46"/>
      <c r="R31" s="44"/>
    </row>
    <row r="32" spans="1:18">
      <c r="A32" s="2">
        <v>14399</v>
      </c>
      <c r="B32" s="60">
        <v>9</v>
      </c>
      <c r="C32" s="6" t="s">
        <v>32</v>
      </c>
      <c r="D32" s="2">
        <v>14399</v>
      </c>
      <c r="E32" s="33">
        <v>92</v>
      </c>
      <c r="F32" s="17">
        <v>92</v>
      </c>
      <c r="G32" s="17">
        <v>5</v>
      </c>
      <c r="H32" s="11">
        <v>1</v>
      </c>
      <c r="I32" s="11">
        <f t="shared" si="1"/>
        <v>4</v>
      </c>
      <c r="J32" s="11">
        <v>0</v>
      </c>
      <c r="K32" s="27">
        <f t="shared" si="0"/>
        <v>0.2</v>
      </c>
      <c r="L32" s="26"/>
      <c r="M32" s="26"/>
      <c r="N32" s="69"/>
      <c r="O32" s="25"/>
      <c r="P32" s="11"/>
      <c r="Q32" s="46"/>
      <c r="R32" s="44"/>
    </row>
    <row r="33" spans="1:18">
      <c r="A33" s="2">
        <v>14764</v>
      </c>
      <c r="B33" s="60">
        <v>10</v>
      </c>
      <c r="C33" s="6" t="s">
        <v>57</v>
      </c>
      <c r="D33" s="2">
        <v>14764</v>
      </c>
      <c r="E33" s="33">
        <v>45</v>
      </c>
      <c r="F33" s="17">
        <v>59</v>
      </c>
      <c r="G33" s="17">
        <v>5</v>
      </c>
      <c r="H33" s="11">
        <v>3</v>
      </c>
      <c r="I33" s="11">
        <f t="shared" si="1"/>
        <v>2</v>
      </c>
      <c r="J33" s="11">
        <v>4</v>
      </c>
      <c r="K33" s="51">
        <f t="shared" si="0"/>
        <v>0.6</v>
      </c>
      <c r="L33" s="26"/>
      <c r="M33" s="26"/>
      <c r="N33" s="69"/>
      <c r="O33" s="23"/>
      <c r="P33" s="11"/>
      <c r="Q33" s="47"/>
      <c r="R33" s="44" t="s">
        <v>92</v>
      </c>
    </row>
    <row r="34" spans="1:18">
      <c r="A34" s="2">
        <v>15418</v>
      </c>
      <c r="B34" s="60">
        <v>10</v>
      </c>
      <c r="C34" s="20" t="s">
        <v>56</v>
      </c>
      <c r="D34" s="2">
        <v>15418</v>
      </c>
      <c r="E34" s="33">
        <v>79</v>
      </c>
      <c r="F34" s="17">
        <v>64</v>
      </c>
      <c r="G34" s="17">
        <v>5</v>
      </c>
      <c r="H34" s="11">
        <v>2</v>
      </c>
      <c r="I34" s="11">
        <f t="shared" si="1"/>
        <v>3</v>
      </c>
      <c r="J34" s="11">
        <v>0</v>
      </c>
      <c r="K34" s="27">
        <f t="shared" si="0"/>
        <v>0.4</v>
      </c>
      <c r="L34" s="26"/>
      <c r="M34" s="26"/>
      <c r="N34" s="69"/>
      <c r="O34" s="23"/>
      <c r="P34" s="11"/>
      <c r="Q34" s="46"/>
      <c r="R34" s="4" t="s">
        <v>105</v>
      </c>
    </row>
    <row r="35" spans="1:18">
      <c r="A35" s="2">
        <v>16127</v>
      </c>
      <c r="B35" s="60">
        <v>9</v>
      </c>
      <c r="C35" s="6" t="s">
        <v>45</v>
      </c>
      <c r="D35" s="2">
        <v>16127</v>
      </c>
      <c r="E35" s="33">
        <v>47</v>
      </c>
      <c r="F35" s="17">
        <v>48</v>
      </c>
      <c r="G35" s="17">
        <v>5</v>
      </c>
      <c r="H35" s="11">
        <v>2</v>
      </c>
      <c r="I35" s="11">
        <f t="shared" si="1"/>
        <v>3</v>
      </c>
      <c r="J35" s="11">
        <v>0</v>
      </c>
      <c r="K35" s="27">
        <f t="shared" si="0"/>
        <v>0.4</v>
      </c>
      <c r="L35" s="26"/>
      <c r="M35" s="26"/>
      <c r="N35" s="70"/>
      <c r="O35" s="23"/>
      <c r="P35" s="11"/>
      <c r="Q35" s="46"/>
      <c r="R35" s="44" t="s">
        <v>92</v>
      </c>
    </row>
    <row r="36" spans="1:18" hidden="1">
      <c r="A36" s="14">
        <v>17140</v>
      </c>
      <c r="B36" s="61">
        <v>8</v>
      </c>
      <c r="C36" s="19" t="s">
        <v>33</v>
      </c>
      <c r="D36" s="14">
        <v>17140</v>
      </c>
      <c r="E36" s="40">
        <v>27</v>
      </c>
      <c r="F36" s="49">
        <v>18</v>
      </c>
      <c r="G36" s="49">
        <v>5</v>
      </c>
      <c r="H36" s="23">
        <v>0</v>
      </c>
      <c r="I36" s="23">
        <f t="shared" si="1"/>
        <v>5</v>
      </c>
      <c r="J36" s="23">
        <v>0</v>
      </c>
      <c r="K36" s="28">
        <f t="shared" si="0"/>
        <v>0</v>
      </c>
      <c r="L36" s="53"/>
      <c r="M36" s="28"/>
      <c r="N36" s="70"/>
      <c r="O36" s="23"/>
      <c r="P36" s="11"/>
      <c r="Q36" s="4"/>
      <c r="R36" s="57" t="s">
        <v>112</v>
      </c>
    </row>
    <row r="37" spans="1:18">
      <c r="A37" s="54" t="s">
        <v>76</v>
      </c>
      <c r="B37" s="60">
        <v>10</v>
      </c>
      <c r="C37" s="45" t="s">
        <v>77</v>
      </c>
      <c r="D37" s="54" t="s">
        <v>76</v>
      </c>
      <c r="E37" s="33"/>
      <c r="F37" s="17"/>
      <c r="G37" s="17"/>
      <c r="H37" s="11"/>
      <c r="I37" s="11"/>
      <c r="J37" s="55">
        <v>8</v>
      </c>
      <c r="K37" s="18" t="s">
        <v>41</v>
      </c>
      <c r="L37" s="18" t="s">
        <v>41</v>
      </c>
      <c r="M37" s="18" t="s">
        <v>41</v>
      </c>
      <c r="N37" s="71" t="s">
        <v>41</v>
      </c>
      <c r="O37" s="18" t="s">
        <v>41</v>
      </c>
      <c r="P37" s="11"/>
      <c r="Q37" s="4"/>
      <c r="R37" s="44" t="s">
        <v>41</v>
      </c>
    </row>
    <row r="38" spans="1:18" ht="18">
      <c r="A38" s="60" t="s">
        <v>76</v>
      </c>
      <c r="B38" s="2" t="s">
        <v>60</v>
      </c>
      <c r="C38" s="77" t="s">
        <v>93</v>
      </c>
      <c r="D38" s="2" t="s">
        <v>76</v>
      </c>
      <c r="E38" s="75"/>
      <c r="F38" s="17"/>
      <c r="G38" s="76"/>
      <c r="H38" s="11"/>
      <c r="I38" s="11"/>
      <c r="J38" s="11">
        <v>0</v>
      </c>
      <c r="K38" s="18" t="s">
        <v>41</v>
      </c>
      <c r="L38" s="18" t="s">
        <v>41</v>
      </c>
      <c r="M38" s="18" t="s">
        <v>41</v>
      </c>
      <c r="N38" s="71" t="s">
        <v>41</v>
      </c>
      <c r="O38" s="18" t="s">
        <v>41</v>
      </c>
      <c r="P38" s="11"/>
      <c r="Q38" s="4"/>
      <c r="R38" s="44" t="s">
        <v>41</v>
      </c>
    </row>
    <row r="39" spans="1:18">
      <c r="A39" s="50">
        <v>97043</v>
      </c>
      <c r="B39" s="37"/>
      <c r="C39" s="15" t="s">
        <v>51</v>
      </c>
      <c r="D39" s="50" t="s">
        <v>72</v>
      </c>
      <c r="E39" s="37"/>
      <c r="F39" s="17">
        <v>547</v>
      </c>
      <c r="G39" s="17"/>
      <c r="H39" s="11"/>
      <c r="I39" s="11"/>
      <c r="J39" s="43">
        <v>0</v>
      </c>
      <c r="K39" s="4"/>
      <c r="L39" s="4"/>
      <c r="M39" s="4"/>
      <c r="N39" s="72"/>
      <c r="O39" s="4" t="s">
        <v>41</v>
      </c>
      <c r="P39" s="4"/>
      <c r="Q39" s="4"/>
      <c r="R39" s="5"/>
    </row>
    <row r="40" spans="1:18">
      <c r="A40" s="50">
        <v>98043</v>
      </c>
      <c r="B40" s="37"/>
      <c r="C40" s="15" t="s">
        <v>51</v>
      </c>
      <c r="D40" s="50" t="s">
        <v>66</v>
      </c>
      <c r="E40" s="37"/>
      <c r="F40" s="17">
        <v>122</v>
      </c>
      <c r="G40" s="17"/>
      <c r="H40" s="11"/>
      <c r="I40" s="11"/>
      <c r="J40" s="43">
        <v>0</v>
      </c>
      <c r="K40" s="4"/>
      <c r="L40" s="4"/>
      <c r="M40" s="4"/>
      <c r="N40" s="72"/>
      <c r="O40" s="4" t="s">
        <v>41</v>
      </c>
      <c r="P40" s="4"/>
      <c r="Q40" s="4"/>
      <c r="R40" s="5"/>
    </row>
    <row r="41" spans="1:18">
      <c r="A41" s="2"/>
      <c r="B41" s="37"/>
      <c r="C41" s="15"/>
      <c r="D41" s="37"/>
      <c r="E41" s="37"/>
      <c r="H41" s="11"/>
      <c r="J41" s="2"/>
      <c r="K41" s="4"/>
      <c r="L41" s="4"/>
      <c r="M41" s="4"/>
      <c r="N41" s="10"/>
      <c r="O41" s="4"/>
      <c r="P41" s="4"/>
      <c r="Q41" s="4"/>
      <c r="R41" s="4"/>
    </row>
    <row r="42" spans="1:18" ht="30">
      <c r="A42" s="16" t="s">
        <v>44</v>
      </c>
      <c r="B42" s="62" t="s">
        <v>38</v>
      </c>
      <c r="C42" s="4"/>
      <c r="D42" s="4"/>
      <c r="E42" s="11">
        <f>SUM(E3:E36)</f>
        <v>2655</v>
      </c>
      <c r="F42" s="11">
        <f>SUM(F3:F36)</f>
        <v>2679</v>
      </c>
      <c r="H42" s="11">
        <f>SUM(H3:H40)</f>
        <v>117</v>
      </c>
      <c r="I42" s="11">
        <f>SUM(I3:I40)</f>
        <v>97</v>
      </c>
      <c r="J42" s="11">
        <f>SUM(J3:J40)</f>
        <v>63</v>
      </c>
      <c r="K42" s="13" t="s">
        <v>59</v>
      </c>
      <c r="L42" s="10">
        <v>29</v>
      </c>
      <c r="M42" s="10">
        <v>29</v>
      </c>
      <c r="N42" s="10">
        <v>13</v>
      </c>
      <c r="O42" s="10">
        <v>14</v>
      </c>
      <c r="P42" s="10"/>
      <c r="Q42" s="41"/>
      <c r="R42" s="56" t="s">
        <v>111</v>
      </c>
    </row>
    <row r="43" spans="1:18">
      <c r="A43" s="31"/>
      <c r="B43" s="63"/>
      <c r="C43" s="34"/>
      <c r="D43" s="31"/>
      <c r="I43" s="4"/>
      <c r="J43" s="31" t="s">
        <v>75</v>
      </c>
      <c r="K43" s="35" t="s">
        <v>80</v>
      </c>
      <c r="L43" s="35"/>
      <c r="M43" s="35"/>
      <c r="N43" s="36"/>
      <c r="O43" s="36"/>
      <c r="P43" s="36"/>
      <c r="Q43" s="48"/>
      <c r="R43" s="5" t="s">
        <v>98</v>
      </c>
    </row>
    <row r="44" spans="1:18">
      <c r="A44" s="78" t="s">
        <v>71</v>
      </c>
      <c r="B44" s="79"/>
      <c r="D44" s="39"/>
      <c r="E44" s="39"/>
      <c r="J44" s="2"/>
      <c r="K44" s="11"/>
      <c r="L44" s="11"/>
      <c r="M44" s="11"/>
      <c r="N44" s="11"/>
      <c r="O44" s="11"/>
      <c r="P44" s="5"/>
    </row>
    <row r="45" spans="1:18">
      <c r="A45" s="5" t="s">
        <v>52</v>
      </c>
      <c r="B45" s="64"/>
      <c r="C45" s="4"/>
      <c r="Q45" s="38"/>
    </row>
    <row r="46" spans="1:18">
      <c r="A46" s="7" t="s">
        <v>67</v>
      </c>
      <c r="B46" s="66" t="s">
        <v>34</v>
      </c>
      <c r="C46" s="8"/>
      <c r="Q46" s="38"/>
    </row>
    <row r="47" spans="1:18">
      <c r="A47" s="7" t="s">
        <v>68</v>
      </c>
      <c r="B47" s="67" t="s">
        <v>35</v>
      </c>
      <c r="C47" s="9"/>
      <c r="I47" s="12" t="s">
        <v>58</v>
      </c>
      <c r="Q47" s="38"/>
    </row>
    <row r="48" spans="1:18">
      <c r="A48" s="7" t="s">
        <v>69</v>
      </c>
      <c r="B48" s="67" t="s">
        <v>36</v>
      </c>
      <c r="C48" s="9"/>
      <c r="Q48" s="38"/>
    </row>
    <row r="49" spans="1:17">
      <c r="A49" s="7" t="s">
        <v>70</v>
      </c>
      <c r="B49" s="67" t="s">
        <v>37</v>
      </c>
      <c r="C49" s="9"/>
      <c r="Q49" s="38"/>
    </row>
    <row r="50" spans="1:17">
      <c r="A50" s="32" t="s">
        <v>64</v>
      </c>
      <c r="B50" s="67" t="s">
        <v>65</v>
      </c>
    </row>
  </sheetData>
  <sortState xmlns:xlrd2="http://schemas.microsoft.com/office/spreadsheetml/2017/richdata2" ref="A3:Y36">
    <sortCondition ref="A3:A36"/>
  </sortState>
  <pageMargins left="0.5" right="0.25" top="0.3" bottom="0.75" header="0.3" footer="0.3"/>
  <pageSetup scale="72" orientation="landscape" r:id="rId1"/>
</worksheet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Council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 kelly</dc:creator>
  <cp:lastModifiedBy>Karl VanMaren</cp:lastModifiedBy>
  <cp:lastPrinted>2024-11-18T21:50:11Z</cp:lastPrinted>
  <dcterms:created xsi:type="dcterms:W3CDTF">2023-03-20T23:50:45Z</dcterms:created>
  <dcterms:modified xsi:type="dcterms:W3CDTF">2025-01-13T00:46:06Z</dcterms:modified>
</cp:coreProperties>
</file>