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0.xml" ContentType="application/vnd.ms-excel.person+xml"/>
  <Override PartName="/xl/persons/person0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8.xml" ContentType="application/vnd.ms-excel.person+xml"/>
  <Override PartName="/xl/persons/person1.xml" ContentType="application/vnd.ms-excel.person+xml"/>
  <Override PartName="/xl/persons/person13.xml" ContentType="application/vnd.ms-excel.person+xml"/>
  <Override PartName="/xl/persons/person3.xml" ContentType="application/vnd.ms-excel.person+xml"/>
  <Override PartName="/xl/persons/person11.xml" ContentType="application/vnd.ms-excel.person+xml"/>
  <Override PartName="/xl/persons/person16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.xml" ContentType="application/vnd.ms-excel.person+xml"/>
  <Override PartName="/xl/persons/person18.xml" ContentType="application/vnd.ms-excel.person+xml"/>
  <Override PartName="/xl/persons/person1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l.I5K\Catholic\KC\State\2024-2025\XS\DD\"/>
    </mc:Choice>
  </mc:AlternateContent>
  <xr:revisionPtr revIDLastSave="0" documentId="13_ncr:1_{3FB388C1-12F1-482E-BB0A-F7C5C320BA91}" xr6:coauthVersionLast="47" xr6:coauthVersionMax="47" xr10:uidLastSave="{00000000-0000-0000-0000-000000000000}"/>
  <bookViews>
    <workbookView xWindow="-120" yWindow="-120" windowWidth="20730" windowHeight="11160" xr2:uid="{BC1B9CBF-68F6-4868-8DD1-BE80E5C4D688}"/>
  </bookViews>
  <sheets>
    <sheet name="By Council" sheetId="1" r:id="rId1"/>
    <sheet name="By District" sheetId="2" r:id="rId2"/>
    <sheet name="Sheet1" sheetId="3" r:id="rId3"/>
    <sheet name="Sheet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I5" i="2"/>
  <c r="K24" i="2"/>
  <c r="I24" i="2"/>
  <c r="K4" i="2"/>
  <c r="I4" i="2"/>
  <c r="K29" i="2"/>
  <c r="I29" i="2"/>
  <c r="K42" i="2"/>
  <c r="I42" i="2"/>
  <c r="K53" i="2"/>
  <c r="I53" i="2"/>
  <c r="K61" i="2"/>
  <c r="I61" i="2"/>
  <c r="K13" i="2"/>
  <c r="I13" i="2"/>
  <c r="K62" i="2"/>
  <c r="K17" i="1"/>
  <c r="K58" i="2"/>
  <c r="K23" i="2"/>
  <c r="I23" i="2"/>
  <c r="I58" i="2"/>
  <c r="K57" i="2"/>
  <c r="I57" i="2"/>
  <c r="K52" i="2"/>
  <c r="I52" i="2"/>
  <c r="K48" i="2"/>
  <c r="I48" i="2"/>
  <c r="K47" i="2"/>
  <c r="I47" i="2"/>
  <c r="K44" i="2"/>
  <c r="I44" i="2"/>
  <c r="K43" i="2"/>
  <c r="I43" i="2"/>
  <c r="K39" i="2"/>
  <c r="I39" i="2"/>
  <c r="K38" i="2"/>
  <c r="I38" i="2"/>
  <c r="K37" i="2"/>
  <c r="I37" i="2"/>
  <c r="K34" i="2"/>
  <c r="I34" i="2"/>
  <c r="K33" i="2"/>
  <c r="I33" i="2"/>
  <c r="K30" i="2"/>
  <c r="I30" i="2"/>
  <c r="K28" i="2"/>
  <c r="I28" i="2"/>
  <c r="K22" i="2"/>
  <c r="I22" i="2"/>
  <c r="K19" i="2"/>
  <c r="I19" i="2"/>
  <c r="K18" i="2"/>
  <c r="I18" i="2"/>
  <c r="K15" i="2"/>
  <c r="I15" i="2"/>
  <c r="K14" i="2"/>
  <c r="I14" i="2"/>
  <c r="K10" i="2"/>
  <c r="I10" i="2"/>
  <c r="K9" i="2"/>
  <c r="I9" i="2"/>
  <c r="K8" i="2"/>
  <c r="I8" i="2"/>
  <c r="K3" i="2"/>
  <c r="I3" i="2"/>
  <c r="K26" i="3"/>
  <c r="I26" i="3"/>
  <c r="K29" i="3"/>
  <c r="I29" i="3"/>
  <c r="K31" i="3"/>
  <c r="I31" i="3"/>
  <c r="K30" i="3"/>
  <c r="I30" i="3"/>
  <c r="K28" i="3"/>
  <c r="I28" i="3"/>
  <c r="K18" i="3"/>
  <c r="I18" i="3"/>
  <c r="K12" i="3"/>
  <c r="I12" i="3"/>
  <c r="K21" i="3"/>
  <c r="I21" i="3"/>
  <c r="K6" i="3"/>
  <c r="I6" i="3"/>
  <c r="K9" i="3"/>
  <c r="I9" i="3"/>
  <c r="K17" i="3"/>
  <c r="I17" i="3"/>
  <c r="K11" i="3"/>
  <c r="I11" i="3"/>
  <c r="K23" i="3"/>
  <c r="I23" i="3"/>
  <c r="K22" i="3"/>
  <c r="I22" i="3"/>
  <c r="K20" i="3"/>
  <c r="I20" i="3"/>
  <c r="K5" i="3"/>
  <c r="I5" i="3"/>
  <c r="K25" i="3"/>
  <c r="I25" i="3"/>
  <c r="K15" i="3"/>
  <c r="I15" i="3"/>
  <c r="K14" i="3"/>
  <c r="I14" i="3"/>
  <c r="I35" i="3"/>
  <c r="K16" i="3"/>
  <c r="I16" i="3"/>
  <c r="K33" i="3"/>
  <c r="I33" i="3"/>
  <c r="K10" i="3"/>
  <c r="I10" i="3"/>
  <c r="K24" i="3"/>
  <c r="I24" i="3"/>
  <c r="K37" i="3"/>
  <c r="K27" i="3"/>
  <c r="I27" i="3"/>
  <c r="K8" i="3"/>
  <c r="I8" i="3"/>
  <c r="K34" i="3"/>
  <c r="I34" i="3"/>
  <c r="K19" i="3"/>
  <c r="I19" i="3"/>
  <c r="K36" i="3"/>
  <c r="I36" i="3"/>
  <c r="K13" i="3"/>
  <c r="I13" i="3"/>
  <c r="K4" i="3"/>
  <c r="I4" i="3"/>
  <c r="K3" i="3"/>
  <c r="I3" i="3"/>
  <c r="K7" i="3"/>
  <c r="I7" i="3"/>
  <c r="E66" i="2"/>
  <c r="F66" i="2"/>
  <c r="G55" i="2"/>
  <c r="H6" i="2"/>
  <c r="K6" i="2" s="1"/>
  <c r="H63" i="2"/>
  <c r="G63" i="2"/>
  <c r="H42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I9" i="1"/>
  <c r="I8" i="1"/>
  <c r="I7" i="1"/>
  <c r="F42" i="1"/>
  <c r="I5" i="1"/>
  <c r="I6" i="1"/>
  <c r="I3" i="1"/>
  <c r="J42" i="1"/>
  <c r="K63" i="2" l="1"/>
  <c r="H14" i="4" l="1"/>
  <c r="K4" i="1" l="1"/>
  <c r="H59" i="2"/>
  <c r="G59" i="2"/>
  <c r="H55" i="2"/>
  <c r="K55" i="2" s="1"/>
  <c r="H50" i="2"/>
  <c r="G50" i="2"/>
  <c r="H45" i="2"/>
  <c r="G45" i="2"/>
  <c r="H40" i="2"/>
  <c r="G40" i="2"/>
  <c r="H35" i="2"/>
  <c r="G35" i="2"/>
  <c r="H31" i="2"/>
  <c r="G31" i="2"/>
  <c r="H26" i="2"/>
  <c r="G26" i="2"/>
  <c r="H20" i="2"/>
  <c r="G20" i="2"/>
  <c r="H16" i="2"/>
  <c r="G16" i="2"/>
  <c r="H11" i="2"/>
  <c r="G11" i="2"/>
  <c r="H66" i="2" l="1"/>
  <c r="K59" i="2"/>
  <c r="K16" i="2"/>
  <c r="K20" i="2"/>
  <c r="K45" i="2"/>
  <c r="K11" i="2"/>
  <c r="K50" i="2"/>
  <c r="K40" i="2"/>
  <c r="K26" i="2"/>
  <c r="K31" i="2"/>
  <c r="K35" i="2"/>
  <c r="E42" i="1" l="1"/>
  <c r="K5" i="1"/>
  <c r="K8" i="1"/>
  <c r="K7" i="1"/>
  <c r="K6" i="1"/>
  <c r="K3" i="1"/>
  <c r="I4" i="1"/>
  <c r="I42" i="1" s="1"/>
</calcChain>
</file>

<file path=xl/sharedStrings.xml><?xml version="1.0" encoding="utf-8"?>
<sst xmlns="http://schemas.openxmlformats.org/spreadsheetml/2006/main" count="436" uniqueCount="151">
  <si>
    <t>McGivney</t>
  </si>
  <si>
    <t>member</t>
  </si>
  <si>
    <t>P</t>
  </si>
  <si>
    <t>F</t>
  </si>
  <si>
    <t>C</t>
  </si>
  <si>
    <t>Council</t>
  </si>
  <si>
    <t>Columbian</t>
  </si>
  <si>
    <t>SP7</t>
  </si>
  <si>
    <t>Founders</t>
  </si>
  <si>
    <t>Insurance</t>
  </si>
  <si>
    <t>Salt Lake City</t>
  </si>
  <si>
    <t>Ogden</t>
  </si>
  <si>
    <t>Park City</t>
  </si>
  <si>
    <t>Provo</t>
  </si>
  <si>
    <t>Helper</t>
  </si>
  <si>
    <t>Kearns</t>
  </si>
  <si>
    <t>Brigham City</t>
  </si>
  <si>
    <t>Bountiful</t>
  </si>
  <si>
    <t>Layton</t>
  </si>
  <si>
    <t>Price</t>
  </si>
  <si>
    <t>Tooele</t>
  </si>
  <si>
    <t>Sandy</t>
  </si>
  <si>
    <t>Vernal</t>
  </si>
  <si>
    <t>West Jordan</t>
  </si>
  <si>
    <t>West Valley City</t>
  </si>
  <si>
    <t>American Fork</t>
  </si>
  <si>
    <t>Payson</t>
  </si>
  <si>
    <t>Magna</t>
  </si>
  <si>
    <t>St George</t>
  </si>
  <si>
    <t>Cedar City</t>
  </si>
  <si>
    <t>Draper</t>
  </si>
  <si>
    <t>Logan</t>
  </si>
  <si>
    <t>Holladay</t>
  </si>
  <si>
    <t>Midvale</t>
  </si>
  <si>
    <t>Riverton</t>
  </si>
  <si>
    <t>South Ogden</t>
  </si>
  <si>
    <t>Copperton</t>
  </si>
  <si>
    <t>G</t>
  </si>
  <si>
    <t>Missing Grand Knight Certification</t>
  </si>
  <si>
    <t>Missing Program Director certification</t>
  </si>
  <si>
    <t>Missing Community Director certification</t>
  </si>
  <si>
    <t>Missing Family Director certification</t>
  </si>
  <si>
    <t>Quals</t>
  </si>
  <si>
    <t>Growth</t>
  </si>
  <si>
    <t>Need</t>
  </si>
  <si>
    <t>N/A</t>
  </si>
  <si>
    <t>Comment</t>
  </si>
  <si>
    <t>District</t>
  </si>
  <si>
    <t>State</t>
  </si>
  <si>
    <t>Hill AFB</t>
  </si>
  <si>
    <t>Saf Env</t>
  </si>
  <si>
    <t>On line</t>
  </si>
  <si>
    <t>Roster</t>
  </si>
  <si>
    <t>YTD</t>
  </si>
  <si>
    <t>Intake</t>
  </si>
  <si>
    <t>98043</t>
  </si>
  <si>
    <t>STATE</t>
  </si>
  <si>
    <t>SAFE ENVIRONMENT</t>
  </si>
  <si>
    <t>Location</t>
  </si>
  <si>
    <t>Taylorsville</t>
  </si>
  <si>
    <t>SLC - St Pats</t>
  </si>
  <si>
    <t>SLC - St Ambrose</t>
  </si>
  <si>
    <t>SLC - Newman</t>
  </si>
  <si>
    <t xml:space="preserve"> </t>
  </si>
  <si>
    <t>DISTRICT</t>
  </si>
  <si>
    <t>1</t>
  </si>
  <si>
    <t>6</t>
  </si>
  <si>
    <t>9</t>
  </si>
  <si>
    <t>5</t>
  </si>
  <si>
    <t>2</t>
  </si>
  <si>
    <t>3</t>
  </si>
  <si>
    <t>4</t>
  </si>
  <si>
    <t>7</t>
  </si>
  <si>
    <t>8</t>
  </si>
  <si>
    <t>10</t>
  </si>
  <si>
    <t>11</t>
  </si>
  <si>
    <t>12</t>
  </si>
  <si>
    <t>Members</t>
  </si>
  <si>
    <t>Survey</t>
  </si>
  <si>
    <t>F1728</t>
  </si>
  <si>
    <t xml:space="preserve">Suspended at Supreme &amp; State </t>
  </si>
  <si>
    <t>BI</t>
  </si>
  <si>
    <t>Background Investigation</t>
  </si>
  <si>
    <t>Online</t>
  </si>
  <si>
    <t>GK</t>
  </si>
  <si>
    <t>PD</t>
  </si>
  <si>
    <t>CD</t>
  </si>
  <si>
    <t>FD</t>
  </si>
  <si>
    <t>Pending Verification from Supreme</t>
  </si>
  <si>
    <t>Joe Nesi</t>
  </si>
  <si>
    <t>Jon Gauchay</t>
  </si>
  <si>
    <t>Tim Soran</t>
  </si>
  <si>
    <t>Stacey Yeager</t>
  </si>
  <si>
    <t>Rich Green</t>
  </si>
  <si>
    <t>Tom Demars</t>
  </si>
  <si>
    <t>Marco Gonzalez</t>
  </si>
  <si>
    <r>
      <t xml:space="preserve"> </t>
    </r>
    <r>
      <rPr>
        <b/>
        <sz val="10"/>
        <color theme="1"/>
        <rFont val="Calibri"/>
        <family val="2"/>
        <scheme val="minor"/>
      </rPr>
      <t>Need Audit</t>
    </r>
  </si>
  <si>
    <t>Affiliate</t>
  </si>
  <si>
    <t>Officers</t>
  </si>
  <si>
    <t>Program</t>
  </si>
  <si>
    <t>recruiting</t>
  </si>
  <si>
    <t>RTC</t>
  </si>
  <si>
    <t>SLC - St. Anns</t>
  </si>
  <si>
    <t>George Muggee</t>
  </si>
  <si>
    <t>Alejandro Reynozo</t>
  </si>
  <si>
    <t>Bob Diaz</t>
  </si>
  <si>
    <t>Robert Masse</t>
  </si>
  <si>
    <t>Barry Stine</t>
  </si>
  <si>
    <t>14</t>
  </si>
  <si>
    <t>Bill Mundy</t>
  </si>
  <si>
    <t>Goal</t>
  </si>
  <si>
    <t xml:space="preserve"> SE: need to appoint Program Director;</t>
  </si>
  <si>
    <t>23</t>
  </si>
  <si>
    <r>
      <t xml:space="preserve">Suspended at Supreme; </t>
    </r>
    <r>
      <rPr>
        <b/>
        <sz val="10"/>
        <color theme="1"/>
        <rFont val="Calibri"/>
        <family val="2"/>
        <scheme val="minor"/>
      </rPr>
      <t>Need Audit</t>
    </r>
  </si>
  <si>
    <t>ASOF: 17NOV24</t>
  </si>
  <si>
    <t>Straightline = 85</t>
  </si>
  <si>
    <t>Dissolving</t>
  </si>
  <si>
    <t>6JUL &amp; 19SEP</t>
  </si>
  <si>
    <t>24AUG &amp; 1Oct</t>
  </si>
  <si>
    <t>7Aug &amp;12Nov</t>
  </si>
  <si>
    <t>17Jul &amp; 11Sep</t>
  </si>
  <si>
    <t>8jul &amp; another</t>
  </si>
  <si>
    <t>14Aug &amp; another</t>
  </si>
  <si>
    <t>8Sep &amp; another</t>
  </si>
  <si>
    <t>13Jul &amp; another</t>
  </si>
  <si>
    <t>9JUL &amp; 12Nov</t>
  </si>
  <si>
    <t>20Aug &amp; another</t>
  </si>
  <si>
    <t>SE: Com Dir demarco past due on trng and BI</t>
  </si>
  <si>
    <t>Se: Com Dir Stapley &amp; Fam Dir Jewkes new BI</t>
  </si>
  <si>
    <t xml:space="preserve">SE: Both Fam Dir Gerichs &amp; Com Dir Aguire need trng &amp; BI </t>
  </si>
  <si>
    <r>
      <t xml:space="preserve">Need 185 &amp; 365 SE: all noncompliant; Need </t>
    </r>
    <r>
      <rPr>
        <b/>
        <sz val="9"/>
        <color theme="1"/>
        <rFont val="Calibri"/>
        <family val="2"/>
        <scheme val="minor"/>
      </rPr>
      <t>Audit 8/16/21</t>
    </r>
  </si>
  <si>
    <r>
      <t xml:space="preserve"> SE: Com Dir Hale needs Trng &amp;BI;</t>
    </r>
    <r>
      <rPr>
        <b/>
        <sz val="10"/>
        <color theme="1"/>
        <rFont val="Calibri"/>
        <family val="2"/>
        <scheme val="minor"/>
      </rPr>
      <t>Need Audit</t>
    </r>
  </si>
  <si>
    <t>SE: Prog Dir Sheffield Need trng;</t>
  </si>
  <si>
    <r>
      <t xml:space="preserve"> Need 185, SE: GK??; </t>
    </r>
    <r>
      <rPr>
        <b/>
        <sz val="10"/>
        <color theme="1"/>
        <rFont val="Calibri"/>
        <family val="2"/>
        <scheme val="minor"/>
      </rPr>
      <t>Need Audit</t>
    </r>
  </si>
  <si>
    <t>SE; Need to appoint Program Director</t>
  </si>
  <si>
    <t>SE; Com Dir Dover needs Trng &amp; BI</t>
  </si>
  <si>
    <t xml:space="preserve">SE: GK Marino, Fam Dir Stolz &amp; Com Dir Witt Need Training </t>
  </si>
  <si>
    <t xml:space="preserve"> SE: Com Dir Page need BI;</t>
  </si>
  <si>
    <t xml:space="preserve"> Need 365 Director appt; SE: all less GK req trng and BI</t>
  </si>
  <si>
    <t xml:space="preserve">SE: Need to appoint a Family Director; </t>
  </si>
  <si>
    <t>SE: Need to appoint community Director</t>
  </si>
  <si>
    <t>SE: Com Dir Buckley Needs Trng</t>
  </si>
  <si>
    <t>Heber - St Lawrence</t>
  </si>
  <si>
    <t>Se: Com Dir Stapley &amp; Fam Dir Jewkes need BI</t>
  </si>
  <si>
    <t>COH: 84/210 = 40%, #13 in the order - 21NOV24 (target 105 by 31DEC)</t>
  </si>
  <si>
    <t>ASOF: 21NOV24</t>
  </si>
  <si>
    <t>13Jul &amp; 20NOV</t>
  </si>
  <si>
    <r>
      <t xml:space="preserve"> SE: Com Dir Hale needs Trng &amp;BI;</t>
    </r>
    <r>
      <rPr>
        <b/>
        <sz val="9"/>
        <color theme="1"/>
        <rFont val="Calibri"/>
        <family val="2"/>
        <scheme val="minor"/>
      </rPr>
      <t>Need Audit</t>
    </r>
  </si>
  <si>
    <r>
      <t xml:space="preserve">Suspended at Supreme; </t>
    </r>
    <r>
      <rPr>
        <b/>
        <sz val="9"/>
        <color theme="1"/>
        <rFont val="Calibri"/>
        <family val="2"/>
        <scheme val="minor"/>
      </rPr>
      <t>Need Audit</t>
    </r>
  </si>
  <si>
    <r>
      <t xml:space="preserve"> Need 185, SE: GK??; </t>
    </r>
    <r>
      <rPr>
        <b/>
        <sz val="9"/>
        <color theme="1"/>
        <rFont val="Calibri"/>
        <family val="2"/>
        <scheme val="minor"/>
      </rPr>
      <t>Need Audit</t>
    </r>
  </si>
  <si>
    <r>
      <t xml:space="preserve"> </t>
    </r>
    <r>
      <rPr>
        <b/>
        <sz val="9"/>
        <color theme="1"/>
        <rFont val="Calibri"/>
        <family val="2"/>
        <scheme val="minor"/>
      </rPr>
      <t>Need Audit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</si>
</sst>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9]d\-mmm\-yy;@"/>
  </numFmts>
  <fonts count="22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sansserif"/>
    </font>
    <font>
      <b/>
      <sz val="8"/>
      <color indexed="8"/>
      <name val="sansserif"/>
    </font>
    <font>
      <b/>
      <sz val="10"/>
      <color indexed="8"/>
      <name val="sansserif"/>
    </font>
    <font>
      <b/>
      <sz val="7"/>
      <color indexed="8"/>
      <name val="sansserif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sansserif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rgb="FF000000"/>
      <name val="sansserif"/>
    </font>
    <font>
      <b/>
      <sz val="7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9B95C"/>
        <bgColor indexed="64"/>
      </patternFill>
    </fill>
    <fill>
      <patternFill patternType="solid">
        <fgColor rgb="FFAAE57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49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9" fontId="0" fillId="4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0" fillId="5" borderId="1" xfId="0" applyFill="1" applyBorder="1"/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0" borderId="0" xfId="0" applyFont="1"/>
    <xf numFmtId="0" fontId="0" fillId="7" borderId="1" xfId="0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 vertical="top" wrapText="1"/>
    </xf>
    <xf numFmtId="9" fontId="0" fillId="7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49" fontId="0" fillId="0" borderId="10" xfId="0" applyNumberForma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1" fontId="12" fillId="0" borderId="7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9" fontId="0" fillId="0" borderId="0" xfId="0" applyNumberFormat="1"/>
    <xf numFmtId="0" fontId="0" fillId="2" borderId="1" xfId="0" applyFill="1" applyBorder="1"/>
    <xf numFmtId="0" fontId="0" fillId="0" borderId="9" xfId="0" applyBorder="1" applyAlignment="1">
      <alignment horizontal="center"/>
    </xf>
    <xf numFmtId="0" fontId="14" fillId="0" borderId="1" xfId="0" applyFont="1" applyBorder="1"/>
    <xf numFmtId="0" fontId="5" fillId="6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15" fontId="0" fillId="0" borderId="1" xfId="0" applyNumberFormat="1" applyBorder="1"/>
    <xf numFmtId="0" fontId="4" fillId="0" borderId="7" xfId="0" applyFont="1" applyBorder="1" applyAlignment="1">
      <alignment horizontal="right" vertical="top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right" vertical="top" wrapText="1"/>
    </xf>
    <xf numFmtId="9" fontId="0" fillId="8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left"/>
    </xf>
    <xf numFmtId="9" fontId="17" fillId="2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0" fontId="16" fillId="0" borderId="1" xfId="0" applyFont="1" applyBorder="1"/>
    <xf numFmtId="0" fontId="2" fillId="7" borderId="1" xfId="0" applyFont="1" applyFill="1" applyBorder="1" applyAlignment="1">
      <alignment horizontal="center"/>
    </xf>
    <xf numFmtId="0" fontId="13" fillId="0" borderId="1" xfId="0" applyFont="1" applyBorder="1"/>
    <xf numFmtId="0" fontId="4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center" vertical="top" wrapText="1"/>
    </xf>
    <xf numFmtId="49" fontId="0" fillId="4" borderId="0" xfId="0" applyNumberForma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165" fontId="15" fillId="7" borderId="1" xfId="0" applyNumberFormat="1" applyFont="1" applyFill="1" applyBorder="1" applyAlignment="1">
      <alignment horizontal="left"/>
    </xf>
    <xf numFmtId="165" fontId="15" fillId="9" borderId="1" xfId="0" applyNumberFormat="1" applyFont="1" applyFill="1" applyBorder="1" applyAlignment="1">
      <alignment horizontal="left"/>
    </xf>
    <xf numFmtId="165" fontId="15" fillId="6" borderId="1" xfId="0" applyNumberFormat="1" applyFont="1" applyFill="1" applyBorder="1" applyAlignment="1">
      <alignment horizontal="left"/>
    </xf>
    <xf numFmtId="165" fontId="15" fillId="2" borderId="1" xfId="0" applyNumberFormat="1" applyFont="1" applyFill="1" applyBorder="1" applyAlignment="1">
      <alignment horizontal="left"/>
    </xf>
    <xf numFmtId="9" fontId="15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3" fillId="8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7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0" fontId="7" fillId="6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0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9" fontId="0" fillId="8" borderId="1" xfId="0" applyNumberFormat="1" applyFont="1" applyFill="1" applyBorder="1" applyAlignment="1">
      <alignment horizontal="center"/>
    </xf>
    <xf numFmtId="9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4" fontId="0" fillId="0" borderId="1" xfId="0" applyNumberFormat="1" applyFont="1" applyBorder="1"/>
    <xf numFmtId="0" fontId="0" fillId="0" borderId="1" xfId="0" applyFont="1" applyBorder="1"/>
    <xf numFmtId="0" fontId="0" fillId="2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9" fontId="0" fillId="6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left"/>
    </xf>
    <xf numFmtId="15" fontId="0" fillId="0" borderId="1" xfId="0" applyNumberFormat="1" applyFont="1" applyBorder="1"/>
    <xf numFmtId="49" fontId="0" fillId="0" borderId="0" xfId="0" applyNumberFormat="1" applyFont="1" applyAlignment="1">
      <alignment horizontal="center" vertical="center"/>
    </xf>
    <xf numFmtId="0" fontId="0" fillId="5" borderId="9" xfId="0" applyFont="1" applyFill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/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/>
    <xf numFmtId="0" fontId="0" fillId="0" borderId="3" xfId="0" applyFont="1" applyBorder="1"/>
    <xf numFmtId="0" fontId="0" fillId="0" borderId="5" xfId="0" applyFont="1" applyBorder="1"/>
    <xf numFmtId="14" fontId="3" fillId="0" borderId="1" xfId="0" applyNumberFormat="1" applyFont="1" applyBorder="1" applyAlignment="1">
      <alignment horizontal="center"/>
    </xf>
    <xf numFmtId="0" fontId="20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center" vertical="top" wrapText="1"/>
    </xf>
    <xf numFmtId="165" fontId="0" fillId="9" borderId="1" xfId="0" applyNumberFormat="1" applyFont="1" applyFill="1" applyBorder="1" applyAlignment="1">
      <alignment horizontal="left"/>
    </xf>
    <xf numFmtId="165" fontId="0" fillId="6" borderId="1" xfId="0" applyNumberFormat="1" applyFont="1" applyFill="1" applyBorder="1" applyAlignment="1">
      <alignment horizontal="left"/>
    </xf>
    <xf numFmtId="165" fontId="0" fillId="7" borderId="1" xfId="0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right" vertical="top" wrapText="1"/>
    </xf>
    <xf numFmtId="0" fontId="20" fillId="2" borderId="7" xfId="0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3" borderId="7" xfId="0" applyFont="1" applyFill="1" applyBorder="1" applyAlignment="1">
      <alignment horizontal="right"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left" vertical="top" wrapText="1"/>
    </xf>
    <xf numFmtId="0" fontId="3" fillId="0" borderId="8" xfId="0" applyFont="1" applyBorder="1"/>
    <xf numFmtId="0" fontId="21" fillId="0" borderId="1" xfId="0" applyFont="1" applyBorder="1" applyAlignment="1">
      <alignment horizontal="center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2" borderId="1" xfId="0" applyFont="1" applyFill="1" applyBorder="1"/>
    <xf numFmtId="0" fontId="9" fillId="0" borderId="0" xfId="0" applyFont="1"/>
    <xf numFmtId="0" fontId="2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2.xml"/><Relationship Id="rId18" Type="http://schemas.microsoft.com/office/2017/10/relationships/person" Target="persons/person7.xml"/><Relationship Id="rId26" Type="http://schemas.microsoft.com/office/2017/10/relationships/person" Target="persons/person15.xml"/><Relationship Id="rId3" Type="http://schemas.openxmlformats.org/officeDocument/2006/relationships/worksheet" Target="worksheets/sheet3.xml"/><Relationship Id="rId21" Type="http://schemas.microsoft.com/office/2017/10/relationships/person" Target="persons/person10.xml"/><Relationship Id="rId7" Type="http://schemas.openxmlformats.org/officeDocument/2006/relationships/sharedStrings" Target="sharedStrings.xml"/><Relationship Id="rId12" Type="http://schemas.microsoft.com/office/2017/10/relationships/person" Target="persons/person0.xml"/><Relationship Id="rId17" Type="http://schemas.microsoft.com/office/2017/10/relationships/person" Target="persons/person6.xml"/><Relationship Id="rId25" Type="http://schemas.microsoft.com/office/2017/10/relationships/person" Target="persons/person14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microsoft.com/office/2017/10/relationships/person" Target="persons/person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1.xml"/><Relationship Id="rId24" Type="http://schemas.microsoft.com/office/2017/10/relationships/person" Target="persons/person13.xml"/><Relationship Id="rId5" Type="http://schemas.openxmlformats.org/officeDocument/2006/relationships/theme" Target="theme/theme1.xml"/><Relationship Id="rId15" Type="http://schemas.microsoft.com/office/2017/10/relationships/person" Target="persons/person3.xml"/><Relationship Id="rId23" Type="http://schemas.microsoft.com/office/2017/10/relationships/person" Target="persons/person11.xml"/><Relationship Id="rId28" Type="http://schemas.microsoft.com/office/2017/10/relationships/person" Target="persons/person16.xml"/><Relationship Id="rId10" Type="http://schemas.microsoft.com/office/2017/10/relationships/person" Target="persons/person17.xml"/><Relationship Id="rId19" Type="http://schemas.microsoft.com/office/2017/10/relationships/person" Target="persons/person9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27" Type="http://schemas.microsoft.com/office/2017/10/relationships/person" Target="persons/person18.xml"/><Relationship Id="rId22" Type="http://schemas.microsoft.com/office/2017/10/relationships/person" Target="persons/person12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EBA0-6322-49D0-9FE4-59808DE5C3B5}">
  <sheetPr>
    <pageSetUpPr fitToPage="1"/>
  </sheetPr>
  <dimension ref="A1:V50"/>
  <sheetViews>
    <sheetView tabSelected="1" zoomScale="114" zoomScaleNormal="115" workbookViewId="0">
      <pane xSplit="4" ySplit="2" topLeftCell="E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1" max="1" width="7.5703125" bestFit="1" customWidth="1"/>
    <col min="2" max="2" width="7.5703125" style="16" bestFit="1" customWidth="1"/>
    <col min="3" max="3" width="19.140625" bestFit="1" customWidth="1"/>
    <col min="4" max="4" width="7.7109375" bestFit="1" customWidth="1"/>
    <col min="5" max="6" width="11.85546875" bestFit="1" customWidth="1"/>
    <col min="7" max="7" width="5.28515625" bestFit="1" customWidth="1"/>
    <col min="8" max="8" width="6.85546875" style="16" bestFit="1" customWidth="1"/>
    <col min="9" max="9" width="8" style="16" bestFit="1" customWidth="1"/>
    <col min="10" max="10" width="9.7109375" bestFit="1" customWidth="1"/>
    <col min="11" max="11" width="10.140625" bestFit="1" customWidth="1"/>
    <col min="12" max="12" width="8.140625" bestFit="1" customWidth="1"/>
    <col min="13" max="13" width="8.85546875" bestFit="1" customWidth="1"/>
    <col min="14" max="14" width="11" bestFit="1" customWidth="1"/>
    <col min="15" max="15" width="7.5703125" style="16" bestFit="1" customWidth="1"/>
    <col min="16" max="16" width="8" style="16" hidden="1" customWidth="1"/>
    <col min="17" max="17" width="10.140625" hidden="1" customWidth="1"/>
    <col min="18" max="18" width="43.28515625" customWidth="1"/>
  </cols>
  <sheetData>
    <row r="1" spans="1:22">
      <c r="A1" s="5"/>
      <c r="B1" s="13"/>
      <c r="C1" s="5"/>
      <c r="D1" s="5"/>
      <c r="E1" s="13" t="s">
        <v>77</v>
      </c>
      <c r="F1" s="13" t="s">
        <v>77</v>
      </c>
      <c r="G1" s="5"/>
      <c r="H1" s="5" t="s">
        <v>53</v>
      </c>
      <c r="I1" s="13" t="s">
        <v>43</v>
      </c>
      <c r="J1" s="13" t="s">
        <v>51</v>
      </c>
      <c r="K1" s="5" t="s">
        <v>0</v>
      </c>
      <c r="L1" s="5" t="s">
        <v>98</v>
      </c>
      <c r="M1" s="5" t="s">
        <v>99</v>
      </c>
      <c r="N1" s="5" t="s">
        <v>8</v>
      </c>
      <c r="O1" s="5">
        <v>2024</v>
      </c>
      <c r="P1" s="13" t="s">
        <v>78</v>
      </c>
      <c r="Q1" s="13" t="s">
        <v>6</v>
      </c>
      <c r="R1" s="5" t="s">
        <v>145</v>
      </c>
      <c r="S1" s="113"/>
      <c r="T1" s="113"/>
      <c r="U1" s="113"/>
      <c r="V1" s="113"/>
    </row>
    <row r="2" spans="1:22">
      <c r="A2" s="5" t="s">
        <v>5</v>
      </c>
      <c r="B2" s="13" t="s">
        <v>47</v>
      </c>
      <c r="C2" s="5" t="s">
        <v>58</v>
      </c>
      <c r="D2" s="5" t="s">
        <v>5</v>
      </c>
      <c r="E2" s="140">
        <v>45108</v>
      </c>
      <c r="F2" s="140">
        <v>45474</v>
      </c>
      <c r="G2" s="5" t="s">
        <v>110</v>
      </c>
      <c r="H2" s="5" t="s">
        <v>54</v>
      </c>
      <c r="I2" s="13" t="s">
        <v>44</v>
      </c>
      <c r="J2" s="13" t="s">
        <v>52</v>
      </c>
      <c r="K2" s="5" t="s">
        <v>1</v>
      </c>
      <c r="L2" s="5">
        <v>185</v>
      </c>
      <c r="M2" s="5">
        <v>365</v>
      </c>
      <c r="N2" s="5" t="s">
        <v>9</v>
      </c>
      <c r="O2" s="5" t="s">
        <v>50</v>
      </c>
      <c r="P2" s="13" t="s">
        <v>79</v>
      </c>
      <c r="Q2" s="13" t="s">
        <v>7</v>
      </c>
      <c r="R2" s="112" t="s">
        <v>46</v>
      </c>
      <c r="S2" s="113"/>
      <c r="T2" s="113"/>
      <c r="U2" s="113"/>
      <c r="V2" s="113"/>
    </row>
    <row r="3" spans="1:22">
      <c r="A3" s="114">
        <v>602</v>
      </c>
      <c r="B3" s="141">
        <v>2</v>
      </c>
      <c r="C3" s="142" t="s">
        <v>10</v>
      </c>
      <c r="D3" s="114">
        <v>602</v>
      </c>
      <c r="E3" s="143">
        <v>123</v>
      </c>
      <c r="F3" s="144">
        <v>139</v>
      </c>
      <c r="G3" s="145">
        <v>8</v>
      </c>
      <c r="H3" s="115">
        <v>7</v>
      </c>
      <c r="I3" s="115">
        <f t="shared" ref="I3" si="0">SUM(G3-H3)</f>
        <v>1</v>
      </c>
      <c r="J3" s="115">
        <v>1</v>
      </c>
      <c r="K3" s="116">
        <f t="shared" ref="K3:K36" si="1">SUM(H3/G3)</f>
        <v>0.875</v>
      </c>
      <c r="L3" s="117"/>
      <c r="M3" s="117"/>
      <c r="N3" s="146" t="s">
        <v>122</v>
      </c>
      <c r="O3" s="118"/>
      <c r="P3" s="115"/>
      <c r="Q3" s="119"/>
      <c r="R3" s="112"/>
      <c r="S3" s="113"/>
      <c r="T3" s="113"/>
      <c r="U3" s="113"/>
      <c r="V3" s="1"/>
    </row>
    <row r="4" spans="1:22">
      <c r="A4" s="114">
        <v>777</v>
      </c>
      <c r="B4" s="141">
        <v>1</v>
      </c>
      <c r="C4" s="142" t="s">
        <v>11</v>
      </c>
      <c r="D4" s="114">
        <v>777</v>
      </c>
      <c r="E4" s="143">
        <v>80</v>
      </c>
      <c r="F4" s="144">
        <v>79</v>
      </c>
      <c r="G4" s="145">
        <v>5</v>
      </c>
      <c r="H4" s="115">
        <v>4</v>
      </c>
      <c r="I4" s="115">
        <f>SUM(G4-H4)</f>
        <v>1</v>
      </c>
      <c r="J4" s="115">
        <v>0</v>
      </c>
      <c r="K4" s="116">
        <f t="shared" si="1"/>
        <v>0.8</v>
      </c>
      <c r="L4" s="117"/>
      <c r="M4" s="117"/>
      <c r="N4" s="147"/>
      <c r="O4" s="118"/>
      <c r="P4" s="115"/>
      <c r="Q4" s="120"/>
      <c r="R4" s="56"/>
      <c r="S4" s="113"/>
      <c r="T4" s="113"/>
      <c r="U4" s="113"/>
      <c r="V4" s="113"/>
    </row>
    <row r="5" spans="1:22">
      <c r="A5" s="114">
        <v>1129</v>
      </c>
      <c r="B5" s="141">
        <v>11</v>
      </c>
      <c r="C5" s="142" t="s">
        <v>12</v>
      </c>
      <c r="D5" s="114">
        <v>1129</v>
      </c>
      <c r="E5" s="143">
        <v>102</v>
      </c>
      <c r="F5" s="144">
        <v>100</v>
      </c>
      <c r="G5" s="145">
        <v>6</v>
      </c>
      <c r="H5" s="115">
        <v>3</v>
      </c>
      <c r="I5" s="115">
        <f t="shared" ref="I5:I36" si="2">SUM(G5-H5)</f>
        <v>3</v>
      </c>
      <c r="J5" s="115">
        <v>3</v>
      </c>
      <c r="K5" s="116">
        <f t="shared" si="1"/>
        <v>0.5</v>
      </c>
      <c r="L5" s="117"/>
      <c r="M5" s="117"/>
      <c r="N5" s="148" t="s">
        <v>120</v>
      </c>
      <c r="O5" s="121"/>
      <c r="P5" s="115"/>
      <c r="Q5" s="120"/>
      <c r="R5" s="56" t="s">
        <v>127</v>
      </c>
      <c r="S5" s="113"/>
      <c r="T5" s="113"/>
      <c r="U5" s="113"/>
      <c r="V5" s="113"/>
    </row>
    <row r="6" spans="1:22">
      <c r="A6" s="114">
        <v>1136</v>
      </c>
      <c r="B6" s="141">
        <v>4</v>
      </c>
      <c r="C6" s="142" t="s">
        <v>13</v>
      </c>
      <c r="D6" s="114">
        <v>1136</v>
      </c>
      <c r="E6" s="143">
        <v>90</v>
      </c>
      <c r="F6" s="144">
        <v>96</v>
      </c>
      <c r="G6" s="145">
        <v>5</v>
      </c>
      <c r="H6" s="115">
        <v>5</v>
      </c>
      <c r="I6" s="115">
        <f t="shared" si="2"/>
        <v>0</v>
      </c>
      <c r="J6" s="115">
        <v>2</v>
      </c>
      <c r="K6" s="117">
        <f t="shared" si="1"/>
        <v>1</v>
      </c>
      <c r="L6" s="117"/>
      <c r="M6" s="117"/>
      <c r="N6" s="147">
        <v>45580</v>
      </c>
      <c r="O6" s="87"/>
      <c r="P6" s="115"/>
      <c r="Q6" s="119"/>
      <c r="R6" s="56"/>
      <c r="S6" s="113"/>
      <c r="T6" s="113"/>
      <c r="U6" s="113"/>
      <c r="V6" s="113"/>
    </row>
    <row r="7" spans="1:22">
      <c r="A7" s="114">
        <v>2611</v>
      </c>
      <c r="B7" s="143">
        <v>14</v>
      </c>
      <c r="C7" s="142" t="s">
        <v>14</v>
      </c>
      <c r="D7" s="114">
        <v>2611</v>
      </c>
      <c r="E7" s="143">
        <v>43</v>
      </c>
      <c r="F7" s="144">
        <v>42</v>
      </c>
      <c r="G7" s="145">
        <v>5</v>
      </c>
      <c r="H7" s="115">
        <v>3</v>
      </c>
      <c r="I7" s="115">
        <f t="shared" si="2"/>
        <v>2</v>
      </c>
      <c r="J7" s="115">
        <v>0</v>
      </c>
      <c r="K7" s="116">
        <f t="shared" si="1"/>
        <v>0.6</v>
      </c>
      <c r="L7" s="117"/>
      <c r="M7" s="117"/>
      <c r="N7" s="148" t="s">
        <v>123</v>
      </c>
      <c r="O7" s="122"/>
      <c r="P7" s="115"/>
      <c r="Q7" s="120"/>
      <c r="R7" s="56" t="s">
        <v>143</v>
      </c>
      <c r="S7" s="113"/>
      <c r="T7" s="113"/>
      <c r="U7" s="113"/>
      <c r="V7" s="113"/>
    </row>
    <row r="8" spans="1:22">
      <c r="A8" s="114">
        <v>5214</v>
      </c>
      <c r="B8" s="143">
        <v>6</v>
      </c>
      <c r="C8" s="149" t="s">
        <v>15</v>
      </c>
      <c r="D8" s="114">
        <v>5214</v>
      </c>
      <c r="E8" s="143">
        <v>103</v>
      </c>
      <c r="F8" s="144">
        <v>107</v>
      </c>
      <c r="G8" s="145">
        <v>6</v>
      </c>
      <c r="H8" s="115">
        <v>4</v>
      </c>
      <c r="I8" s="115">
        <f t="shared" si="2"/>
        <v>2</v>
      </c>
      <c r="J8" s="115">
        <v>0</v>
      </c>
      <c r="K8" s="116">
        <f t="shared" si="1"/>
        <v>0.66666666666666663</v>
      </c>
      <c r="L8" s="117"/>
      <c r="M8" s="117"/>
      <c r="N8" s="148" t="s">
        <v>121</v>
      </c>
      <c r="O8" s="121"/>
      <c r="P8" s="115"/>
      <c r="Q8" s="119"/>
      <c r="R8" s="56" t="s">
        <v>129</v>
      </c>
      <c r="S8" s="113"/>
      <c r="T8" s="113"/>
      <c r="U8" s="113"/>
      <c r="V8" s="113"/>
    </row>
    <row r="9" spans="1:22">
      <c r="A9" s="114">
        <v>5347</v>
      </c>
      <c r="B9" s="143">
        <v>12</v>
      </c>
      <c r="C9" s="149" t="s">
        <v>16</v>
      </c>
      <c r="D9" s="114">
        <v>5347</v>
      </c>
      <c r="E9" s="143">
        <v>53</v>
      </c>
      <c r="F9" s="144">
        <v>49</v>
      </c>
      <c r="G9" s="145">
        <v>5</v>
      </c>
      <c r="H9" s="115">
        <v>0</v>
      </c>
      <c r="I9" s="115">
        <f t="shared" si="2"/>
        <v>5</v>
      </c>
      <c r="J9" s="115">
        <v>1</v>
      </c>
      <c r="K9" s="123">
        <f t="shared" si="1"/>
        <v>0</v>
      </c>
      <c r="L9" s="123"/>
      <c r="M9" s="123"/>
      <c r="N9" s="127"/>
      <c r="O9" s="121"/>
      <c r="P9" s="115"/>
      <c r="Q9" s="120"/>
      <c r="R9" s="56" t="s">
        <v>130</v>
      </c>
      <c r="S9" s="113"/>
      <c r="T9" s="113"/>
      <c r="U9" s="113"/>
      <c r="V9" s="113"/>
    </row>
    <row r="10" spans="1:22">
      <c r="A10" s="114">
        <v>5502</v>
      </c>
      <c r="B10" s="141">
        <v>2</v>
      </c>
      <c r="C10" s="142" t="s">
        <v>17</v>
      </c>
      <c r="D10" s="114">
        <v>5502</v>
      </c>
      <c r="E10" s="143">
        <v>89</v>
      </c>
      <c r="F10" s="144">
        <v>90</v>
      </c>
      <c r="G10" s="145">
        <v>5</v>
      </c>
      <c r="H10" s="115">
        <v>0</v>
      </c>
      <c r="I10" s="115">
        <f t="shared" si="2"/>
        <v>5</v>
      </c>
      <c r="J10" s="115">
        <v>2</v>
      </c>
      <c r="K10" s="123">
        <f t="shared" si="1"/>
        <v>0</v>
      </c>
      <c r="L10" s="117"/>
      <c r="M10" s="117"/>
      <c r="N10" s="127"/>
      <c r="O10" s="121"/>
      <c r="P10" s="115"/>
      <c r="Q10" s="119"/>
      <c r="R10" s="56" t="s">
        <v>147</v>
      </c>
      <c r="S10" s="113"/>
      <c r="T10" s="113"/>
      <c r="U10" s="113"/>
      <c r="V10" s="1"/>
    </row>
    <row r="11" spans="1:22">
      <c r="A11" s="114">
        <v>6010</v>
      </c>
      <c r="B11" s="141">
        <v>9</v>
      </c>
      <c r="C11" s="142" t="s">
        <v>18</v>
      </c>
      <c r="D11" s="114">
        <v>6010</v>
      </c>
      <c r="E11" s="143">
        <v>92</v>
      </c>
      <c r="F11" s="144">
        <v>92</v>
      </c>
      <c r="G11" s="145">
        <v>5</v>
      </c>
      <c r="H11" s="115">
        <v>4</v>
      </c>
      <c r="I11" s="115">
        <f t="shared" si="2"/>
        <v>1</v>
      </c>
      <c r="J11" s="115">
        <v>0</v>
      </c>
      <c r="K11" s="116">
        <f t="shared" si="1"/>
        <v>0.8</v>
      </c>
      <c r="L11" s="117"/>
      <c r="M11" s="117"/>
      <c r="N11" s="147"/>
      <c r="O11" s="118"/>
      <c r="P11" s="115"/>
      <c r="Q11" s="119"/>
      <c r="R11" s="56"/>
      <c r="S11" s="113"/>
      <c r="T11" s="113"/>
      <c r="U11" s="113"/>
      <c r="V11" s="113"/>
    </row>
    <row r="12" spans="1:22">
      <c r="A12" s="114">
        <v>6147</v>
      </c>
      <c r="B12" s="141">
        <v>14</v>
      </c>
      <c r="C12" s="142" t="s">
        <v>19</v>
      </c>
      <c r="D12" s="114">
        <v>6147</v>
      </c>
      <c r="E12" s="143">
        <v>57</v>
      </c>
      <c r="F12" s="144">
        <v>58</v>
      </c>
      <c r="G12" s="145">
        <v>5</v>
      </c>
      <c r="H12" s="115">
        <v>9</v>
      </c>
      <c r="I12" s="115" t="s">
        <v>45</v>
      </c>
      <c r="J12" s="115">
        <v>1</v>
      </c>
      <c r="K12" s="117">
        <f t="shared" si="1"/>
        <v>1.8</v>
      </c>
      <c r="L12" s="117"/>
      <c r="M12" s="117"/>
      <c r="N12" s="147"/>
      <c r="O12" s="118"/>
      <c r="P12" s="115"/>
      <c r="Q12" s="120"/>
      <c r="R12" s="56"/>
      <c r="S12" s="113"/>
      <c r="T12" s="113"/>
      <c r="U12" s="113"/>
      <c r="V12" s="113"/>
    </row>
    <row r="13" spans="1:22">
      <c r="A13" s="114">
        <v>6739</v>
      </c>
      <c r="B13" s="141">
        <v>8</v>
      </c>
      <c r="C13" s="142" t="s">
        <v>20</v>
      </c>
      <c r="D13" s="114">
        <v>6739</v>
      </c>
      <c r="E13" s="143">
        <v>64</v>
      </c>
      <c r="F13" s="144">
        <v>75</v>
      </c>
      <c r="G13" s="145">
        <v>5</v>
      </c>
      <c r="H13" s="115">
        <v>0</v>
      </c>
      <c r="I13" s="115">
        <f t="shared" si="2"/>
        <v>5</v>
      </c>
      <c r="J13" s="115">
        <v>1</v>
      </c>
      <c r="K13" s="123">
        <f t="shared" si="1"/>
        <v>0</v>
      </c>
      <c r="L13" s="117"/>
      <c r="M13" s="117"/>
      <c r="N13" s="147">
        <v>45579</v>
      </c>
      <c r="O13" s="121"/>
      <c r="P13" s="115"/>
      <c r="Q13" s="119"/>
      <c r="R13" s="56" t="s">
        <v>132</v>
      </c>
      <c r="S13" s="113"/>
      <c r="T13" s="113"/>
      <c r="U13" s="113"/>
      <c r="V13" s="113"/>
    </row>
    <row r="14" spans="1:22">
      <c r="A14" s="114">
        <v>6966</v>
      </c>
      <c r="B14" s="141">
        <v>3</v>
      </c>
      <c r="C14" s="142" t="s">
        <v>21</v>
      </c>
      <c r="D14" s="114">
        <v>6966</v>
      </c>
      <c r="E14" s="143">
        <v>115</v>
      </c>
      <c r="F14" s="144">
        <v>112</v>
      </c>
      <c r="G14" s="145">
        <v>7</v>
      </c>
      <c r="H14" s="115">
        <v>7</v>
      </c>
      <c r="I14" s="115">
        <f t="shared" si="2"/>
        <v>0</v>
      </c>
      <c r="J14" s="115">
        <v>1</v>
      </c>
      <c r="K14" s="117">
        <f t="shared" si="1"/>
        <v>1</v>
      </c>
      <c r="L14" s="117"/>
      <c r="M14" s="117"/>
      <c r="N14" s="148" t="s">
        <v>118</v>
      </c>
      <c r="O14" s="118"/>
      <c r="P14" s="115"/>
      <c r="Q14" s="119"/>
      <c r="R14" s="56"/>
      <c r="S14" s="113"/>
      <c r="T14" s="113"/>
      <c r="U14" s="113"/>
      <c r="V14" s="113"/>
    </row>
    <row r="15" spans="1:22">
      <c r="A15" s="124">
        <v>7401</v>
      </c>
      <c r="B15" s="150">
        <v>11</v>
      </c>
      <c r="C15" s="151" t="s">
        <v>22</v>
      </c>
      <c r="D15" s="124">
        <v>7401</v>
      </c>
      <c r="E15" s="150">
        <v>45</v>
      </c>
      <c r="F15" s="152">
        <v>41</v>
      </c>
      <c r="G15" s="153">
        <v>5</v>
      </c>
      <c r="H15" s="121">
        <v>0</v>
      </c>
      <c r="I15" s="121">
        <f t="shared" si="2"/>
        <v>5</v>
      </c>
      <c r="J15" s="121">
        <v>0</v>
      </c>
      <c r="K15" s="123">
        <f t="shared" si="1"/>
        <v>0</v>
      </c>
      <c r="L15" s="123"/>
      <c r="M15" s="123"/>
      <c r="N15" s="127"/>
      <c r="O15" s="121"/>
      <c r="P15" s="121"/>
      <c r="Q15" s="125"/>
      <c r="R15" s="166" t="s">
        <v>148</v>
      </c>
      <c r="S15" s="113"/>
      <c r="T15" s="113"/>
      <c r="U15" s="113"/>
      <c r="V15" s="113"/>
    </row>
    <row r="16" spans="1:22">
      <c r="A16" s="114">
        <v>7961</v>
      </c>
      <c r="B16" s="141">
        <v>5</v>
      </c>
      <c r="C16" s="142" t="s">
        <v>23</v>
      </c>
      <c r="D16" s="114">
        <v>7961</v>
      </c>
      <c r="E16" s="143">
        <v>54</v>
      </c>
      <c r="F16" s="144">
        <v>58</v>
      </c>
      <c r="G16" s="145">
        <v>5</v>
      </c>
      <c r="H16" s="115">
        <v>2</v>
      </c>
      <c r="I16" s="115">
        <f t="shared" si="2"/>
        <v>3</v>
      </c>
      <c r="J16" s="115">
        <v>3</v>
      </c>
      <c r="K16" s="126">
        <f t="shared" si="1"/>
        <v>0.4</v>
      </c>
      <c r="L16" s="117"/>
      <c r="M16" s="117"/>
      <c r="N16" s="148" t="s">
        <v>146</v>
      </c>
      <c r="O16" s="121"/>
      <c r="P16" s="115"/>
      <c r="Q16" s="119"/>
      <c r="R16" s="56" t="s">
        <v>111</v>
      </c>
      <c r="S16" s="113"/>
      <c r="T16" s="113"/>
      <c r="U16" s="113"/>
      <c r="V16" s="113"/>
    </row>
    <row r="17" spans="1:22">
      <c r="A17" s="124">
        <v>8350</v>
      </c>
      <c r="B17" s="150">
        <v>12</v>
      </c>
      <c r="C17" s="151" t="s">
        <v>24</v>
      </c>
      <c r="D17" s="124">
        <v>8350</v>
      </c>
      <c r="E17" s="150">
        <v>75</v>
      </c>
      <c r="F17" s="152">
        <v>68</v>
      </c>
      <c r="G17" s="153">
        <v>5</v>
      </c>
      <c r="H17" s="121">
        <v>0</v>
      </c>
      <c r="I17" s="121">
        <f t="shared" si="2"/>
        <v>5</v>
      </c>
      <c r="J17" s="121">
        <v>2</v>
      </c>
      <c r="K17" s="123">
        <f t="shared" si="1"/>
        <v>0</v>
      </c>
      <c r="L17" s="127" t="s">
        <v>45</v>
      </c>
      <c r="M17" s="127" t="s">
        <v>45</v>
      </c>
      <c r="N17" s="127" t="s">
        <v>45</v>
      </c>
      <c r="O17" s="121" t="s">
        <v>45</v>
      </c>
      <c r="P17" s="121" t="s">
        <v>45</v>
      </c>
      <c r="Q17" s="121" t="s">
        <v>45</v>
      </c>
      <c r="R17" s="166" t="s">
        <v>80</v>
      </c>
      <c r="S17" s="113"/>
      <c r="T17" s="113"/>
      <c r="U17" s="113"/>
      <c r="V17" s="113"/>
    </row>
    <row r="18" spans="1:22">
      <c r="A18" s="114">
        <v>8606</v>
      </c>
      <c r="B18" s="143">
        <v>4</v>
      </c>
      <c r="C18" s="149" t="s">
        <v>25</v>
      </c>
      <c r="D18" s="114">
        <v>8606</v>
      </c>
      <c r="E18" s="143">
        <v>35</v>
      </c>
      <c r="F18" s="144">
        <v>36</v>
      </c>
      <c r="G18" s="145">
        <v>5</v>
      </c>
      <c r="H18" s="115">
        <v>0</v>
      </c>
      <c r="I18" s="115">
        <f t="shared" si="2"/>
        <v>5</v>
      </c>
      <c r="J18" s="115">
        <v>1</v>
      </c>
      <c r="K18" s="123">
        <f t="shared" si="1"/>
        <v>0</v>
      </c>
      <c r="L18" s="123"/>
      <c r="M18" s="117"/>
      <c r="N18" s="127"/>
      <c r="O18" s="121"/>
      <c r="P18" s="115"/>
      <c r="Q18" s="119"/>
      <c r="R18" s="56" t="s">
        <v>149</v>
      </c>
      <c r="S18" s="113"/>
      <c r="T18" s="113"/>
      <c r="U18" s="113"/>
      <c r="V18" s="113"/>
    </row>
    <row r="19" spans="1:22">
      <c r="A19" s="114">
        <v>9561</v>
      </c>
      <c r="B19" s="141">
        <v>4</v>
      </c>
      <c r="C19" s="142" t="s">
        <v>26</v>
      </c>
      <c r="D19" s="114">
        <v>9561</v>
      </c>
      <c r="E19" s="143">
        <v>34</v>
      </c>
      <c r="F19" s="144">
        <v>36</v>
      </c>
      <c r="G19" s="145">
        <v>5</v>
      </c>
      <c r="H19" s="115">
        <v>2</v>
      </c>
      <c r="I19" s="115">
        <f t="shared" si="2"/>
        <v>3</v>
      </c>
      <c r="J19" s="115">
        <v>0</v>
      </c>
      <c r="K19" s="126">
        <f t="shared" si="1"/>
        <v>0.4</v>
      </c>
      <c r="L19" s="117"/>
      <c r="M19" s="117"/>
      <c r="N19" s="148" t="s">
        <v>117</v>
      </c>
      <c r="O19" s="118"/>
      <c r="P19" s="115"/>
      <c r="Q19" s="120"/>
      <c r="R19" s="56"/>
      <c r="S19" s="113"/>
      <c r="T19" s="113"/>
      <c r="U19" s="113"/>
      <c r="V19" s="113"/>
    </row>
    <row r="20" spans="1:22">
      <c r="A20" s="114">
        <v>9731</v>
      </c>
      <c r="B20" s="143">
        <v>8</v>
      </c>
      <c r="C20" s="149" t="s">
        <v>27</v>
      </c>
      <c r="D20" s="114">
        <v>9731</v>
      </c>
      <c r="E20" s="143">
        <v>65</v>
      </c>
      <c r="F20" s="144">
        <v>49</v>
      </c>
      <c r="G20" s="145">
        <v>5</v>
      </c>
      <c r="H20" s="115">
        <v>0</v>
      </c>
      <c r="I20" s="115">
        <f t="shared" si="2"/>
        <v>5</v>
      </c>
      <c r="J20" s="115">
        <v>3</v>
      </c>
      <c r="K20" s="123">
        <f t="shared" si="1"/>
        <v>0</v>
      </c>
      <c r="L20" s="117"/>
      <c r="M20" s="117"/>
      <c r="N20" s="147"/>
      <c r="O20" s="118"/>
      <c r="P20" s="115"/>
      <c r="Q20" s="119"/>
      <c r="R20" s="56"/>
      <c r="S20" s="113"/>
      <c r="T20" s="113"/>
      <c r="U20" s="113"/>
      <c r="V20" s="113"/>
    </row>
    <row r="21" spans="1:22">
      <c r="A21" s="114">
        <v>9849</v>
      </c>
      <c r="B21" s="141">
        <v>1</v>
      </c>
      <c r="C21" s="142" t="s">
        <v>11</v>
      </c>
      <c r="D21" s="114">
        <v>9849</v>
      </c>
      <c r="E21" s="143">
        <v>94</v>
      </c>
      <c r="F21" s="144">
        <v>84</v>
      </c>
      <c r="G21" s="145">
        <v>5</v>
      </c>
      <c r="H21" s="115">
        <v>3</v>
      </c>
      <c r="I21" s="115">
        <f t="shared" si="2"/>
        <v>2</v>
      </c>
      <c r="J21" s="115">
        <v>2</v>
      </c>
      <c r="K21" s="126">
        <f t="shared" si="1"/>
        <v>0.6</v>
      </c>
      <c r="L21" s="117"/>
      <c r="M21" s="117"/>
      <c r="N21" s="147"/>
      <c r="O21" s="121"/>
      <c r="P21" s="115"/>
      <c r="Q21" s="119"/>
      <c r="R21" s="56" t="s">
        <v>134</v>
      </c>
      <c r="S21" s="113"/>
      <c r="T21" s="113"/>
      <c r="U21" s="113"/>
      <c r="V21" s="113"/>
    </row>
    <row r="22" spans="1:22">
      <c r="A22" s="114">
        <v>10304</v>
      </c>
      <c r="B22" s="141">
        <v>6</v>
      </c>
      <c r="C22" s="142" t="s">
        <v>59</v>
      </c>
      <c r="D22" s="114">
        <v>10304</v>
      </c>
      <c r="E22" s="143">
        <v>64</v>
      </c>
      <c r="F22" s="144">
        <v>66</v>
      </c>
      <c r="G22" s="145">
        <v>5</v>
      </c>
      <c r="H22" s="115">
        <v>3</v>
      </c>
      <c r="I22" s="115">
        <f t="shared" si="2"/>
        <v>2</v>
      </c>
      <c r="J22" s="115">
        <v>10</v>
      </c>
      <c r="K22" s="116">
        <f t="shared" si="1"/>
        <v>0.6</v>
      </c>
      <c r="L22" s="117"/>
      <c r="M22" s="117"/>
      <c r="N22" s="147"/>
      <c r="O22" s="121"/>
      <c r="P22" s="115"/>
      <c r="Q22" s="120"/>
      <c r="R22" s="56" t="s">
        <v>135</v>
      </c>
      <c r="S22" s="113"/>
      <c r="T22" s="113"/>
      <c r="U22" s="113"/>
      <c r="V22" s="113"/>
    </row>
    <row r="23" spans="1:22">
      <c r="A23" s="114">
        <v>10733</v>
      </c>
      <c r="B23" s="141">
        <v>7</v>
      </c>
      <c r="C23" s="142" t="s">
        <v>28</v>
      </c>
      <c r="D23" s="114">
        <v>10733</v>
      </c>
      <c r="E23" s="143">
        <v>179</v>
      </c>
      <c r="F23" s="144">
        <v>187</v>
      </c>
      <c r="G23" s="145">
        <v>11</v>
      </c>
      <c r="H23" s="115">
        <v>1</v>
      </c>
      <c r="I23" s="115">
        <f t="shared" si="2"/>
        <v>10</v>
      </c>
      <c r="J23" s="115">
        <v>0</v>
      </c>
      <c r="K23" s="126">
        <f t="shared" si="1"/>
        <v>9.0909090909090912E-2</v>
      </c>
      <c r="L23" s="117"/>
      <c r="M23" s="117"/>
      <c r="N23" s="148" t="s">
        <v>125</v>
      </c>
      <c r="O23" s="121"/>
      <c r="P23" s="115"/>
      <c r="Q23" s="119"/>
      <c r="R23" s="56" t="s">
        <v>136</v>
      </c>
      <c r="S23" s="113"/>
      <c r="T23" s="113"/>
      <c r="U23" s="113"/>
      <c r="V23" s="113"/>
    </row>
    <row r="24" spans="1:22">
      <c r="A24" s="3">
        <v>11246</v>
      </c>
      <c r="B24" s="141">
        <v>7</v>
      </c>
      <c r="C24" s="142" t="s">
        <v>29</v>
      </c>
      <c r="D24" s="3">
        <v>11246</v>
      </c>
      <c r="E24" s="143">
        <v>109</v>
      </c>
      <c r="F24" s="144">
        <v>113</v>
      </c>
      <c r="G24" s="145">
        <v>6</v>
      </c>
      <c r="H24" s="115">
        <v>5</v>
      </c>
      <c r="I24" s="115">
        <f t="shared" si="2"/>
        <v>1</v>
      </c>
      <c r="J24" s="115">
        <v>1</v>
      </c>
      <c r="K24" s="116">
        <f t="shared" si="1"/>
        <v>0.83333333333333337</v>
      </c>
      <c r="L24" s="117"/>
      <c r="M24" s="117"/>
      <c r="N24" s="146" t="s">
        <v>119</v>
      </c>
      <c r="O24" s="118"/>
      <c r="P24" s="115"/>
      <c r="Q24" s="119"/>
      <c r="R24" s="56"/>
      <c r="S24" s="113"/>
      <c r="T24" s="113"/>
      <c r="U24" s="113"/>
      <c r="V24" s="113"/>
    </row>
    <row r="25" spans="1:22">
      <c r="A25" s="114">
        <v>11479</v>
      </c>
      <c r="B25" s="141">
        <v>3</v>
      </c>
      <c r="C25" s="142" t="s">
        <v>21</v>
      </c>
      <c r="D25" s="114">
        <v>11479</v>
      </c>
      <c r="E25" s="143">
        <v>120</v>
      </c>
      <c r="F25" s="144">
        <v>125</v>
      </c>
      <c r="G25" s="145">
        <v>7</v>
      </c>
      <c r="H25" s="115">
        <v>0</v>
      </c>
      <c r="I25" s="115">
        <f t="shared" si="2"/>
        <v>7</v>
      </c>
      <c r="J25" s="115">
        <v>0</v>
      </c>
      <c r="K25" s="123">
        <f t="shared" si="1"/>
        <v>0</v>
      </c>
      <c r="L25" s="117"/>
      <c r="M25" s="117"/>
      <c r="N25" s="127"/>
      <c r="O25" s="121"/>
      <c r="P25" s="115"/>
      <c r="Q25" s="119"/>
      <c r="R25" s="56" t="s">
        <v>137</v>
      </c>
      <c r="S25" s="113"/>
      <c r="T25" s="113"/>
      <c r="U25" s="113"/>
      <c r="V25" s="113"/>
    </row>
    <row r="26" spans="1:22">
      <c r="A26" s="114">
        <v>12181</v>
      </c>
      <c r="B26" s="141">
        <v>5</v>
      </c>
      <c r="C26" s="142" t="s">
        <v>30</v>
      </c>
      <c r="D26" s="114">
        <v>12181</v>
      </c>
      <c r="E26" s="143">
        <v>243</v>
      </c>
      <c r="F26" s="144">
        <v>257</v>
      </c>
      <c r="G26" s="145">
        <v>15</v>
      </c>
      <c r="H26" s="115">
        <v>15</v>
      </c>
      <c r="I26" s="115">
        <f t="shared" si="2"/>
        <v>0</v>
      </c>
      <c r="J26" s="115">
        <v>3</v>
      </c>
      <c r="K26" s="117">
        <f t="shared" si="1"/>
        <v>1</v>
      </c>
      <c r="L26" s="117"/>
      <c r="M26" s="117"/>
      <c r="N26" s="147"/>
      <c r="O26" s="118"/>
      <c r="P26" s="115"/>
      <c r="Q26" s="119"/>
      <c r="R26" s="56"/>
      <c r="S26" s="113"/>
      <c r="T26" s="113"/>
      <c r="U26" s="113"/>
      <c r="V26" s="113"/>
    </row>
    <row r="27" spans="1:22">
      <c r="A27" s="3">
        <v>12264</v>
      </c>
      <c r="B27" s="143">
        <v>2</v>
      </c>
      <c r="C27" s="149" t="s">
        <v>60</v>
      </c>
      <c r="D27" s="3">
        <v>12264</v>
      </c>
      <c r="E27" s="143">
        <v>37</v>
      </c>
      <c r="F27" s="144">
        <v>34</v>
      </c>
      <c r="G27" s="145">
        <v>5</v>
      </c>
      <c r="H27" s="115">
        <v>0</v>
      </c>
      <c r="I27" s="115">
        <f t="shared" si="2"/>
        <v>5</v>
      </c>
      <c r="J27" s="115">
        <v>1</v>
      </c>
      <c r="K27" s="123">
        <f t="shared" si="1"/>
        <v>0</v>
      </c>
      <c r="L27" s="117"/>
      <c r="M27" s="123"/>
      <c r="N27" s="127"/>
      <c r="O27" s="121"/>
      <c r="P27" s="115"/>
      <c r="Q27" s="120"/>
      <c r="R27" s="56" t="s">
        <v>138</v>
      </c>
      <c r="S27" s="113"/>
      <c r="T27" s="113"/>
      <c r="U27" s="113"/>
      <c r="V27" s="113"/>
    </row>
    <row r="28" spans="1:22">
      <c r="A28" s="114">
        <v>12959</v>
      </c>
      <c r="B28" s="141">
        <v>1</v>
      </c>
      <c r="C28" s="142" t="s">
        <v>31</v>
      </c>
      <c r="D28" s="114">
        <v>12959</v>
      </c>
      <c r="E28" s="143">
        <v>44</v>
      </c>
      <c r="F28" s="144">
        <v>43</v>
      </c>
      <c r="G28" s="145">
        <v>5</v>
      </c>
      <c r="H28" s="115">
        <v>2</v>
      </c>
      <c r="I28" s="115">
        <f t="shared" si="2"/>
        <v>3</v>
      </c>
      <c r="J28" s="115">
        <v>0</v>
      </c>
      <c r="K28" s="126">
        <f t="shared" si="1"/>
        <v>0.4</v>
      </c>
      <c r="L28" s="117"/>
      <c r="M28" s="117"/>
      <c r="N28" s="148" t="s">
        <v>126</v>
      </c>
      <c r="O28" s="121"/>
      <c r="P28" s="115"/>
      <c r="Q28" s="119"/>
      <c r="R28" s="56" t="s">
        <v>139</v>
      </c>
      <c r="S28" s="113"/>
      <c r="T28" s="113"/>
      <c r="U28" s="113"/>
      <c r="V28" s="113"/>
    </row>
    <row r="29" spans="1:22">
      <c r="A29" s="114">
        <v>13297</v>
      </c>
      <c r="B29" s="141">
        <v>6</v>
      </c>
      <c r="C29" s="142" t="s">
        <v>32</v>
      </c>
      <c r="D29" s="114">
        <v>13297</v>
      </c>
      <c r="E29" s="143">
        <v>65</v>
      </c>
      <c r="F29" s="144">
        <v>66</v>
      </c>
      <c r="G29" s="145">
        <v>5</v>
      </c>
      <c r="H29" s="115">
        <v>1</v>
      </c>
      <c r="I29" s="115">
        <f t="shared" si="2"/>
        <v>4</v>
      </c>
      <c r="J29" s="115">
        <v>3</v>
      </c>
      <c r="K29" s="126">
        <f t="shared" si="1"/>
        <v>0.2</v>
      </c>
      <c r="L29" s="117"/>
      <c r="M29" s="117"/>
      <c r="N29" s="127"/>
      <c r="O29" s="118"/>
      <c r="P29" s="115"/>
      <c r="Q29" s="119"/>
      <c r="R29" s="56" t="s">
        <v>150</v>
      </c>
      <c r="S29" s="113"/>
      <c r="T29" s="113"/>
      <c r="U29" s="113"/>
      <c r="V29" s="113"/>
    </row>
    <row r="30" spans="1:22">
      <c r="A30" s="124">
        <v>13646</v>
      </c>
      <c r="B30" s="150">
        <v>3</v>
      </c>
      <c r="C30" s="151" t="s">
        <v>33</v>
      </c>
      <c r="D30" s="124">
        <v>13646</v>
      </c>
      <c r="E30" s="150">
        <v>43</v>
      </c>
      <c r="F30" s="152">
        <v>47</v>
      </c>
      <c r="G30" s="153">
        <v>5</v>
      </c>
      <c r="H30" s="121">
        <v>1</v>
      </c>
      <c r="I30" s="121">
        <f t="shared" si="2"/>
        <v>4</v>
      </c>
      <c r="J30" s="121">
        <v>0</v>
      </c>
      <c r="K30" s="126">
        <f t="shared" si="1"/>
        <v>0.2</v>
      </c>
      <c r="L30" s="123"/>
      <c r="M30" s="123"/>
      <c r="N30" s="127"/>
      <c r="O30" s="121"/>
      <c r="P30" s="115"/>
      <c r="Q30" s="119"/>
      <c r="R30" s="112" t="s">
        <v>116</v>
      </c>
      <c r="S30" s="113"/>
      <c r="T30" s="113"/>
      <c r="U30" s="113"/>
      <c r="V30" s="113"/>
    </row>
    <row r="31" spans="1:22">
      <c r="A31" s="114">
        <v>14239</v>
      </c>
      <c r="B31" s="141">
        <v>5</v>
      </c>
      <c r="C31" s="142" t="s">
        <v>34</v>
      </c>
      <c r="D31" s="114">
        <v>14239</v>
      </c>
      <c r="E31" s="143">
        <v>48</v>
      </c>
      <c r="F31" s="144">
        <v>49</v>
      </c>
      <c r="G31" s="145">
        <v>5</v>
      </c>
      <c r="H31" s="115">
        <v>1</v>
      </c>
      <c r="I31" s="115">
        <f t="shared" si="2"/>
        <v>4</v>
      </c>
      <c r="J31" s="115">
        <v>1</v>
      </c>
      <c r="K31" s="126">
        <f t="shared" si="1"/>
        <v>0.2</v>
      </c>
      <c r="L31" s="117"/>
      <c r="M31" s="117"/>
      <c r="N31" s="147">
        <v>45567</v>
      </c>
      <c r="O31" s="118"/>
      <c r="P31" s="115"/>
      <c r="Q31" s="119"/>
      <c r="R31" s="56"/>
      <c r="S31" s="113"/>
      <c r="T31" s="113"/>
      <c r="U31" s="113"/>
      <c r="V31" s="113"/>
    </row>
    <row r="32" spans="1:22">
      <c r="A32" s="114">
        <v>14399</v>
      </c>
      <c r="B32" s="141">
        <v>9</v>
      </c>
      <c r="C32" s="142" t="s">
        <v>35</v>
      </c>
      <c r="D32" s="114">
        <v>14399</v>
      </c>
      <c r="E32" s="143">
        <v>92</v>
      </c>
      <c r="F32" s="144">
        <v>92</v>
      </c>
      <c r="G32" s="145">
        <v>5</v>
      </c>
      <c r="H32" s="115">
        <v>0</v>
      </c>
      <c r="I32" s="115">
        <f t="shared" si="2"/>
        <v>5</v>
      </c>
      <c r="J32" s="115">
        <v>0</v>
      </c>
      <c r="K32" s="123">
        <f t="shared" si="1"/>
        <v>0</v>
      </c>
      <c r="L32" s="117"/>
      <c r="M32" s="117"/>
      <c r="N32" s="127"/>
      <c r="O32" s="118"/>
      <c r="P32" s="115"/>
      <c r="Q32" s="119"/>
      <c r="R32" s="56"/>
      <c r="S32" s="113"/>
      <c r="T32" s="113"/>
      <c r="U32" s="113"/>
      <c r="V32" s="113"/>
    </row>
    <row r="33" spans="1:22">
      <c r="A33" s="114">
        <v>14764</v>
      </c>
      <c r="B33" s="141">
        <v>10</v>
      </c>
      <c r="C33" s="142" t="s">
        <v>62</v>
      </c>
      <c r="D33" s="114">
        <v>14764</v>
      </c>
      <c r="E33" s="143">
        <v>45</v>
      </c>
      <c r="F33" s="144">
        <v>59</v>
      </c>
      <c r="G33" s="145">
        <v>5</v>
      </c>
      <c r="H33" s="115">
        <v>3</v>
      </c>
      <c r="I33" s="115">
        <f t="shared" si="2"/>
        <v>2</v>
      </c>
      <c r="J33" s="115">
        <v>2</v>
      </c>
      <c r="K33" s="116">
        <f t="shared" si="1"/>
        <v>0.6</v>
      </c>
      <c r="L33" s="117"/>
      <c r="M33" s="117"/>
      <c r="N33" s="127"/>
      <c r="O33" s="121"/>
      <c r="P33" s="115"/>
      <c r="Q33" s="128"/>
      <c r="R33" s="56" t="s">
        <v>140</v>
      </c>
      <c r="S33" s="113"/>
      <c r="T33" s="113"/>
      <c r="U33" s="113"/>
      <c r="V33" s="113"/>
    </row>
    <row r="34" spans="1:22">
      <c r="A34" s="114">
        <v>15418</v>
      </c>
      <c r="B34" s="141">
        <v>10</v>
      </c>
      <c r="C34" s="142" t="s">
        <v>61</v>
      </c>
      <c r="D34" s="114">
        <v>15418</v>
      </c>
      <c r="E34" s="143">
        <v>79</v>
      </c>
      <c r="F34" s="144">
        <v>64</v>
      </c>
      <c r="G34" s="145">
        <v>5</v>
      </c>
      <c r="H34" s="115">
        <v>2</v>
      </c>
      <c r="I34" s="115">
        <f t="shared" si="2"/>
        <v>3</v>
      </c>
      <c r="J34" s="115">
        <v>1</v>
      </c>
      <c r="K34" s="126">
        <f t="shared" si="1"/>
        <v>0.4</v>
      </c>
      <c r="L34" s="117"/>
      <c r="M34" s="117"/>
      <c r="N34" s="127"/>
      <c r="O34" s="121"/>
      <c r="P34" s="115"/>
      <c r="Q34" s="119"/>
      <c r="R34" s="56" t="s">
        <v>141</v>
      </c>
      <c r="S34" s="113"/>
      <c r="T34" s="113"/>
      <c r="U34" s="113"/>
      <c r="V34" s="113"/>
    </row>
    <row r="35" spans="1:22">
      <c r="A35" s="114">
        <v>16127</v>
      </c>
      <c r="B35" s="141">
        <v>9</v>
      </c>
      <c r="C35" s="142" t="s">
        <v>49</v>
      </c>
      <c r="D35" s="114">
        <v>16127</v>
      </c>
      <c r="E35" s="143">
        <v>47</v>
      </c>
      <c r="F35" s="144">
        <v>48</v>
      </c>
      <c r="G35" s="145">
        <v>5</v>
      </c>
      <c r="H35" s="115">
        <v>1</v>
      </c>
      <c r="I35" s="115">
        <f t="shared" si="2"/>
        <v>4</v>
      </c>
      <c r="J35" s="115">
        <v>0</v>
      </c>
      <c r="K35" s="126">
        <f t="shared" si="1"/>
        <v>0.2</v>
      </c>
      <c r="L35" s="117"/>
      <c r="M35" s="117"/>
      <c r="N35" s="127"/>
      <c r="O35" s="121"/>
      <c r="P35" s="115"/>
      <c r="Q35" s="119"/>
      <c r="R35" s="56" t="s">
        <v>140</v>
      </c>
      <c r="S35" s="113"/>
      <c r="T35" s="113"/>
      <c r="U35" s="113"/>
      <c r="V35" s="113"/>
    </row>
    <row r="36" spans="1:22">
      <c r="A36" s="124">
        <v>17140</v>
      </c>
      <c r="B36" s="150">
        <v>8</v>
      </c>
      <c r="C36" s="151" t="s">
        <v>36</v>
      </c>
      <c r="D36" s="124">
        <v>17140</v>
      </c>
      <c r="E36" s="150">
        <v>27</v>
      </c>
      <c r="F36" s="152">
        <v>18</v>
      </c>
      <c r="G36" s="153">
        <v>5</v>
      </c>
      <c r="H36" s="121">
        <v>0</v>
      </c>
      <c r="I36" s="121">
        <f t="shared" si="2"/>
        <v>5</v>
      </c>
      <c r="J36" s="121">
        <v>0</v>
      </c>
      <c r="K36" s="123">
        <f t="shared" si="1"/>
        <v>0</v>
      </c>
      <c r="L36" s="83"/>
      <c r="M36" s="123"/>
      <c r="N36" s="127"/>
      <c r="O36" s="121"/>
      <c r="P36" s="115"/>
      <c r="Q36" s="120"/>
      <c r="R36" s="112" t="s">
        <v>116</v>
      </c>
      <c r="S36" s="113"/>
      <c r="T36" s="113"/>
      <c r="U36" s="113"/>
      <c r="V36" s="113"/>
    </row>
    <row r="37" spans="1:22">
      <c r="A37" s="129" t="s">
        <v>101</v>
      </c>
      <c r="B37" s="141">
        <v>10</v>
      </c>
      <c r="C37" s="154" t="s">
        <v>102</v>
      </c>
      <c r="D37" s="129" t="s">
        <v>101</v>
      </c>
      <c r="E37" s="143"/>
      <c r="F37" s="144"/>
      <c r="G37" s="145"/>
      <c r="H37" s="115"/>
      <c r="I37" s="115"/>
      <c r="J37" s="130">
        <v>8</v>
      </c>
      <c r="K37" s="131" t="s">
        <v>45</v>
      </c>
      <c r="L37" s="131" t="s">
        <v>45</v>
      </c>
      <c r="M37" s="131" t="s">
        <v>45</v>
      </c>
      <c r="N37" s="131" t="s">
        <v>45</v>
      </c>
      <c r="O37" s="131" t="s">
        <v>45</v>
      </c>
      <c r="P37" s="115"/>
      <c r="Q37" s="120"/>
      <c r="R37" s="56" t="s">
        <v>45</v>
      </c>
      <c r="S37" s="113"/>
      <c r="T37" s="113"/>
      <c r="U37" s="113"/>
      <c r="V37" s="113"/>
    </row>
    <row r="38" spans="1:22">
      <c r="A38" s="141" t="s">
        <v>101</v>
      </c>
      <c r="B38" s="114" t="s">
        <v>75</v>
      </c>
      <c r="C38" s="154" t="s">
        <v>142</v>
      </c>
      <c r="D38" s="114" t="s">
        <v>101</v>
      </c>
      <c r="E38" s="155"/>
      <c r="F38" s="145"/>
      <c r="G38" s="155"/>
      <c r="H38" s="115"/>
      <c r="I38" s="115"/>
      <c r="J38" s="115">
        <v>0</v>
      </c>
      <c r="K38" s="131" t="s">
        <v>45</v>
      </c>
      <c r="L38" s="131" t="s">
        <v>45</v>
      </c>
      <c r="M38" s="131" t="s">
        <v>45</v>
      </c>
      <c r="N38" s="131" t="s">
        <v>45</v>
      </c>
      <c r="O38" s="131" t="s">
        <v>45</v>
      </c>
      <c r="P38" s="115"/>
      <c r="Q38" s="120"/>
      <c r="R38" s="56" t="s">
        <v>45</v>
      </c>
      <c r="S38" s="113"/>
      <c r="T38" s="113"/>
      <c r="U38" s="113"/>
      <c r="V38" s="113"/>
    </row>
    <row r="39" spans="1:22" ht="30">
      <c r="A39" s="156">
        <v>97043</v>
      </c>
      <c r="B39" s="143"/>
      <c r="C39" s="149" t="s">
        <v>56</v>
      </c>
      <c r="D39" s="156" t="s">
        <v>97</v>
      </c>
      <c r="E39" s="143"/>
      <c r="F39" s="144">
        <v>547</v>
      </c>
      <c r="G39" s="145"/>
      <c r="H39" s="115"/>
      <c r="I39" s="115"/>
      <c r="J39" s="132">
        <v>0</v>
      </c>
      <c r="K39" s="120"/>
      <c r="L39" s="120"/>
      <c r="M39" s="120"/>
      <c r="N39" s="13"/>
      <c r="O39" s="120" t="s">
        <v>45</v>
      </c>
      <c r="P39" s="120"/>
      <c r="Q39" s="120"/>
      <c r="R39" s="112"/>
      <c r="S39" s="113"/>
      <c r="T39" s="113"/>
      <c r="U39" s="113"/>
      <c r="V39" s="113"/>
    </row>
    <row r="40" spans="1:22">
      <c r="A40" s="156">
        <v>98043</v>
      </c>
      <c r="B40" s="143"/>
      <c r="C40" s="149" t="s">
        <v>56</v>
      </c>
      <c r="D40" s="156" t="s">
        <v>83</v>
      </c>
      <c r="E40" s="143"/>
      <c r="F40" s="144">
        <v>122</v>
      </c>
      <c r="G40" s="145"/>
      <c r="H40" s="115"/>
      <c r="I40" s="115"/>
      <c r="J40" s="132">
        <v>0</v>
      </c>
      <c r="K40" s="120"/>
      <c r="L40" s="120"/>
      <c r="M40" s="120"/>
      <c r="N40" s="13"/>
      <c r="O40" s="120" t="s">
        <v>45</v>
      </c>
      <c r="P40" s="120"/>
      <c r="Q40" s="120"/>
      <c r="R40" s="112"/>
      <c r="S40" s="113"/>
      <c r="T40" s="113"/>
      <c r="U40" s="113"/>
      <c r="V40" s="113"/>
    </row>
    <row r="41" spans="1:22">
      <c r="A41" s="114"/>
      <c r="B41" s="143"/>
      <c r="C41" s="149"/>
      <c r="D41" s="143"/>
      <c r="E41" s="143"/>
      <c r="F41" s="113"/>
      <c r="G41" s="113"/>
      <c r="H41" s="115"/>
      <c r="I41" s="133"/>
      <c r="J41" s="114"/>
      <c r="K41" s="120"/>
      <c r="L41" s="120"/>
      <c r="M41" s="120"/>
      <c r="N41" s="13"/>
      <c r="O41" s="120"/>
      <c r="P41" s="120"/>
      <c r="Q41" s="120"/>
      <c r="R41" s="56"/>
      <c r="S41" s="113"/>
      <c r="T41" s="113"/>
      <c r="U41" s="113"/>
      <c r="V41" s="113"/>
    </row>
    <row r="42" spans="1:22" s="174" customFormat="1" ht="24">
      <c r="A42" s="168" t="s">
        <v>48</v>
      </c>
      <c r="B42" s="168" t="s">
        <v>42</v>
      </c>
      <c r="C42" s="169"/>
      <c r="D42" s="169"/>
      <c r="E42" s="169">
        <f>SUM(E3:E36)</f>
        <v>2655</v>
      </c>
      <c r="F42" s="169">
        <f>SUM(F3:F36)</f>
        <v>2679</v>
      </c>
      <c r="G42" s="170"/>
      <c r="H42" s="169">
        <f>SUM(H3:H40)</f>
        <v>88</v>
      </c>
      <c r="I42" s="169">
        <f>SUM(I3:I40)</f>
        <v>112</v>
      </c>
      <c r="J42" s="169">
        <f>SUM(J3:J40)</f>
        <v>53</v>
      </c>
      <c r="K42" s="18" t="s">
        <v>69</v>
      </c>
      <c r="L42" s="171">
        <v>29</v>
      </c>
      <c r="M42" s="171">
        <v>29</v>
      </c>
      <c r="N42" s="171">
        <v>23</v>
      </c>
      <c r="O42" s="171">
        <v>16</v>
      </c>
      <c r="P42" s="171"/>
      <c r="Q42" s="172"/>
      <c r="R42" s="173" t="s">
        <v>144</v>
      </c>
      <c r="S42" s="170"/>
      <c r="T42" s="170"/>
      <c r="U42" s="170"/>
      <c r="V42" s="170"/>
    </row>
    <row r="43" spans="1:22">
      <c r="A43" s="134"/>
      <c r="B43" s="158"/>
      <c r="C43" s="159"/>
      <c r="D43" s="134"/>
      <c r="E43" s="113"/>
      <c r="F43" s="113"/>
      <c r="G43" s="113"/>
      <c r="H43" s="133"/>
      <c r="I43" s="120"/>
      <c r="J43" s="134" t="s">
        <v>100</v>
      </c>
      <c r="K43" s="135" t="s">
        <v>112</v>
      </c>
      <c r="L43" s="135"/>
      <c r="M43" s="135"/>
      <c r="N43" s="136"/>
      <c r="O43" s="136"/>
      <c r="P43" s="136"/>
      <c r="Q43" s="160"/>
      <c r="R43" s="112" t="s">
        <v>115</v>
      </c>
      <c r="S43" s="113"/>
      <c r="T43" s="113"/>
      <c r="U43" s="113"/>
      <c r="V43" s="113"/>
    </row>
    <row r="44" spans="1:22">
      <c r="A44" s="5" t="s">
        <v>88</v>
      </c>
      <c r="B44" s="161"/>
      <c r="C44" s="113"/>
      <c r="D44" s="66"/>
      <c r="E44" s="66"/>
      <c r="F44" s="113"/>
      <c r="G44" s="113"/>
      <c r="H44" s="133"/>
      <c r="I44" s="133"/>
      <c r="J44" s="114"/>
      <c r="K44" s="115"/>
      <c r="L44" s="115"/>
      <c r="M44" s="115"/>
      <c r="N44" s="115"/>
      <c r="O44" s="115"/>
      <c r="P44" s="5"/>
      <c r="Q44" s="113"/>
      <c r="R44" s="167"/>
      <c r="S44" s="113"/>
      <c r="T44" s="113"/>
      <c r="U44" s="113"/>
      <c r="V44" s="113"/>
    </row>
    <row r="45" spans="1:22">
      <c r="A45" s="5" t="s">
        <v>57</v>
      </c>
      <c r="B45" s="157"/>
      <c r="C45" s="120"/>
      <c r="D45" s="113"/>
      <c r="E45" s="113"/>
      <c r="F45" s="113"/>
      <c r="G45" s="113"/>
      <c r="H45" s="133"/>
      <c r="I45" s="133"/>
      <c r="J45" s="113"/>
      <c r="K45" s="113"/>
      <c r="L45" s="113"/>
      <c r="M45" s="113"/>
      <c r="N45" s="113"/>
      <c r="O45" s="133"/>
      <c r="P45" s="133"/>
      <c r="Q45" s="137"/>
      <c r="R45" s="167"/>
      <c r="S45" s="113"/>
      <c r="T45" s="113"/>
      <c r="U45" s="113"/>
      <c r="V45" s="113"/>
    </row>
    <row r="46" spans="1:22">
      <c r="A46" s="162" t="s">
        <v>84</v>
      </c>
      <c r="B46" s="164" t="s">
        <v>38</v>
      </c>
      <c r="C46" s="138"/>
      <c r="D46" s="113"/>
      <c r="E46" s="113"/>
      <c r="F46" s="113"/>
      <c r="G46" s="113"/>
      <c r="H46" s="133"/>
      <c r="I46" s="133"/>
      <c r="J46" s="113"/>
      <c r="K46" s="113"/>
      <c r="L46" s="113"/>
      <c r="M46" s="113"/>
      <c r="N46" s="113"/>
      <c r="O46" s="133"/>
      <c r="P46" s="133"/>
      <c r="Q46" s="137"/>
      <c r="R46" s="167"/>
      <c r="S46" s="113"/>
      <c r="T46" s="113"/>
      <c r="U46" s="113"/>
      <c r="V46" s="113"/>
    </row>
    <row r="47" spans="1:22">
      <c r="A47" s="162" t="s">
        <v>85</v>
      </c>
      <c r="B47" s="165" t="s">
        <v>39</v>
      </c>
      <c r="C47" s="139"/>
      <c r="D47" s="113"/>
      <c r="E47" s="113"/>
      <c r="F47" s="113"/>
      <c r="G47" s="113"/>
      <c r="H47" s="133"/>
      <c r="I47" s="133" t="s">
        <v>63</v>
      </c>
      <c r="J47" s="113"/>
      <c r="K47" s="113"/>
      <c r="L47" s="113"/>
      <c r="M47" s="113"/>
      <c r="N47" s="113"/>
      <c r="O47" s="133"/>
      <c r="P47" s="133"/>
      <c r="Q47" s="137"/>
      <c r="R47" s="113"/>
      <c r="S47" s="113"/>
      <c r="T47" s="113"/>
      <c r="U47" s="113"/>
      <c r="V47" s="113"/>
    </row>
    <row r="48" spans="1:22">
      <c r="A48" s="162" t="s">
        <v>86</v>
      </c>
      <c r="B48" s="165" t="s">
        <v>40</v>
      </c>
      <c r="C48" s="139"/>
      <c r="D48" s="113"/>
      <c r="E48" s="113"/>
      <c r="F48" s="113"/>
      <c r="G48" s="113"/>
      <c r="H48" s="133"/>
      <c r="I48" s="133"/>
      <c r="J48" s="113"/>
      <c r="K48" s="113"/>
      <c r="L48" s="113"/>
      <c r="M48" s="113"/>
      <c r="N48" s="113"/>
      <c r="O48" s="133"/>
      <c r="P48" s="133"/>
      <c r="Q48" s="137"/>
      <c r="R48" s="113"/>
      <c r="S48" s="113"/>
      <c r="T48" s="113"/>
      <c r="U48" s="113"/>
      <c r="V48" s="113"/>
    </row>
    <row r="49" spans="1:22">
      <c r="A49" s="162" t="s">
        <v>87</v>
      </c>
      <c r="B49" s="165" t="s">
        <v>41</v>
      </c>
      <c r="C49" s="139"/>
      <c r="D49" s="113"/>
      <c r="E49" s="113"/>
      <c r="F49" s="113"/>
      <c r="G49" s="113"/>
      <c r="H49" s="133"/>
      <c r="I49" s="133"/>
      <c r="J49" s="113"/>
      <c r="K49" s="113"/>
      <c r="L49" s="113"/>
      <c r="M49" s="113"/>
      <c r="N49" s="113"/>
      <c r="O49" s="133"/>
      <c r="P49" s="133"/>
      <c r="Q49" s="137"/>
      <c r="R49" s="113"/>
      <c r="S49" s="113"/>
      <c r="T49" s="113"/>
      <c r="U49" s="113"/>
      <c r="V49" s="113"/>
    </row>
    <row r="50" spans="1:22">
      <c r="A50" s="163" t="s">
        <v>81</v>
      </c>
      <c r="B50" s="165" t="s">
        <v>82</v>
      </c>
      <c r="C50" s="113"/>
      <c r="D50" s="113"/>
      <c r="E50" s="113"/>
      <c r="F50" s="113"/>
      <c r="G50" s="113"/>
      <c r="H50" s="133"/>
      <c r="I50" s="133"/>
      <c r="J50" s="113"/>
      <c r="K50" s="113"/>
      <c r="L50" s="113"/>
      <c r="M50" s="113"/>
      <c r="N50" s="113"/>
      <c r="O50" s="133"/>
      <c r="P50" s="133"/>
      <c r="Q50" s="113"/>
      <c r="R50" s="113"/>
      <c r="S50" s="113"/>
      <c r="T50" s="113"/>
      <c r="U50" s="113"/>
      <c r="V50" s="113"/>
    </row>
  </sheetData>
  <sortState xmlns:xlrd2="http://schemas.microsoft.com/office/spreadsheetml/2017/richdata2" ref="A3:Y36">
    <sortCondition ref="A3:A36"/>
  </sortState>
  <pageMargins left="0.5" right="0.25" top="0.3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E9B9-D95B-4F9E-9F14-851F573F2E13}">
  <dimension ref="A1:R75"/>
  <sheetViews>
    <sheetView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B25" sqref="B25:P25"/>
    </sheetView>
  </sheetViews>
  <sheetFormatPr defaultRowHeight="15"/>
  <cols>
    <col min="1" max="1" width="9" customWidth="1"/>
    <col min="2" max="2" width="7.7109375" customWidth="1"/>
    <col min="3" max="3" width="14.5703125" customWidth="1"/>
    <col min="4" max="5" width="7.28515625" customWidth="1"/>
    <col min="6" max="6" width="7.85546875" style="16" customWidth="1"/>
    <col min="7" max="7" width="6.28515625" customWidth="1"/>
    <col min="8" max="8" width="6.28515625" style="16" customWidth="1"/>
    <col min="9" max="9" width="7.28515625" style="16" customWidth="1"/>
    <col min="10" max="10" width="7.7109375" customWidth="1"/>
    <col min="11" max="11" width="8.85546875" style="16"/>
    <col min="12" max="13" width="7.7109375" customWidth="1"/>
    <col min="14" max="14" width="9.28515625" customWidth="1"/>
    <col min="15" max="15" width="8.7109375" style="16" customWidth="1"/>
    <col min="16" max="16" width="7.7109375" style="16" hidden="1" customWidth="1"/>
    <col min="17" max="17" width="10" hidden="1" customWidth="1"/>
    <col min="18" max="18" width="47.7109375" customWidth="1"/>
  </cols>
  <sheetData>
    <row r="1" spans="1:18">
      <c r="A1" s="4"/>
      <c r="B1" s="5"/>
      <c r="C1" s="4"/>
      <c r="D1" s="5"/>
      <c r="E1" s="44" t="s">
        <v>77</v>
      </c>
      <c r="F1" s="44" t="s">
        <v>77</v>
      </c>
      <c r="G1" s="4"/>
      <c r="H1" s="4" t="s">
        <v>53</v>
      </c>
      <c r="I1" s="13" t="s">
        <v>43</v>
      </c>
      <c r="J1" s="13" t="s">
        <v>51</v>
      </c>
      <c r="K1" s="13" t="s">
        <v>0</v>
      </c>
      <c r="L1" s="5" t="s">
        <v>98</v>
      </c>
      <c r="M1" s="5" t="s">
        <v>99</v>
      </c>
      <c r="N1" s="5" t="s">
        <v>8</v>
      </c>
      <c r="O1" s="5"/>
      <c r="P1" s="13" t="s">
        <v>78</v>
      </c>
      <c r="Q1" s="13" t="s">
        <v>6</v>
      </c>
      <c r="R1" s="5" t="s">
        <v>145</v>
      </c>
    </row>
    <row r="2" spans="1:18">
      <c r="A2" s="5" t="s">
        <v>47</v>
      </c>
      <c r="B2" s="5" t="s">
        <v>5</v>
      </c>
      <c r="C2" s="5" t="s">
        <v>58</v>
      </c>
      <c r="D2" s="5" t="s">
        <v>5</v>
      </c>
      <c r="E2" s="45">
        <v>45108</v>
      </c>
      <c r="F2" s="45">
        <v>45474</v>
      </c>
      <c r="G2" s="5" t="s">
        <v>110</v>
      </c>
      <c r="H2" s="5" t="s">
        <v>54</v>
      </c>
      <c r="I2" s="13" t="s">
        <v>44</v>
      </c>
      <c r="J2" s="13" t="s">
        <v>52</v>
      </c>
      <c r="K2" s="13" t="s">
        <v>1</v>
      </c>
      <c r="L2" s="5">
        <v>185</v>
      </c>
      <c r="M2" s="5">
        <v>365</v>
      </c>
      <c r="N2" s="5" t="s">
        <v>9</v>
      </c>
      <c r="O2" s="5" t="s">
        <v>50</v>
      </c>
      <c r="P2" s="13" t="s">
        <v>79</v>
      </c>
      <c r="Q2" s="13" t="s">
        <v>7</v>
      </c>
      <c r="R2" s="5" t="s">
        <v>46</v>
      </c>
    </row>
    <row r="3" spans="1:18">
      <c r="A3" s="89">
        <v>1</v>
      </c>
      <c r="B3" s="2">
        <v>777</v>
      </c>
      <c r="C3" s="6" t="s">
        <v>11</v>
      </c>
      <c r="D3" s="2">
        <v>777</v>
      </c>
      <c r="E3" s="62">
        <v>80</v>
      </c>
      <c r="F3" s="77">
        <v>79</v>
      </c>
      <c r="G3" s="24">
        <v>5</v>
      </c>
      <c r="H3" s="14">
        <v>4</v>
      </c>
      <c r="I3" s="14">
        <f>SUM(G3-H3)</f>
        <v>1</v>
      </c>
      <c r="J3" s="14">
        <v>0</v>
      </c>
      <c r="K3" s="81">
        <f>SUM(H3/G3)</f>
        <v>0.8</v>
      </c>
      <c r="L3" s="52"/>
      <c r="M3" s="52"/>
      <c r="N3" s="97"/>
      <c r="O3" s="50"/>
      <c r="P3" s="57"/>
      <c r="Q3" s="4"/>
      <c r="R3" s="4"/>
    </row>
    <row r="4" spans="1:18">
      <c r="A4" s="89">
        <v>1</v>
      </c>
      <c r="B4" s="2">
        <v>9849</v>
      </c>
      <c r="C4" s="6" t="s">
        <v>11</v>
      </c>
      <c r="D4" s="2">
        <v>9849</v>
      </c>
      <c r="E4" s="62">
        <v>94</v>
      </c>
      <c r="F4" s="77">
        <v>84</v>
      </c>
      <c r="G4" s="24">
        <v>5</v>
      </c>
      <c r="H4" s="14">
        <v>3</v>
      </c>
      <c r="I4" s="14">
        <f t="shared" ref="I4" si="0">SUM(G4-H4)</f>
        <v>2</v>
      </c>
      <c r="J4" s="14">
        <v>2</v>
      </c>
      <c r="K4" s="53">
        <f t="shared" ref="K4" si="1">SUM(H4/G4)</f>
        <v>0.6</v>
      </c>
      <c r="L4" s="52"/>
      <c r="M4" s="52"/>
      <c r="N4" s="97"/>
      <c r="O4" s="47"/>
      <c r="P4" s="57"/>
      <c r="Q4" s="75"/>
      <c r="R4" s="73" t="s">
        <v>134</v>
      </c>
    </row>
    <row r="5" spans="1:18">
      <c r="A5" s="89">
        <v>1</v>
      </c>
      <c r="B5" s="2">
        <v>12959</v>
      </c>
      <c r="C5" s="6" t="s">
        <v>31</v>
      </c>
      <c r="D5" s="2">
        <v>12959</v>
      </c>
      <c r="E5" s="62">
        <v>44</v>
      </c>
      <c r="F5" s="77">
        <v>43</v>
      </c>
      <c r="G5" s="24">
        <v>5</v>
      </c>
      <c r="H5" s="14">
        <v>2</v>
      </c>
      <c r="I5" s="14">
        <f t="shared" ref="I5" si="2">SUM(G5-H5)</f>
        <v>3</v>
      </c>
      <c r="J5" s="14">
        <v>0</v>
      </c>
      <c r="K5" s="53">
        <f t="shared" ref="K5" si="3">SUM(H5/G5)</f>
        <v>0.4</v>
      </c>
      <c r="L5" s="52"/>
      <c r="M5" s="52"/>
      <c r="N5" s="95" t="s">
        <v>126</v>
      </c>
      <c r="O5" s="47"/>
      <c r="P5" s="57"/>
      <c r="Q5" s="75"/>
      <c r="R5" s="73" t="s">
        <v>139</v>
      </c>
    </row>
    <row r="6" spans="1:18">
      <c r="A6" s="36" t="s">
        <v>64</v>
      </c>
      <c r="B6" s="37" t="s">
        <v>65</v>
      </c>
      <c r="C6" s="31" t="s">
        <v>103</v>
      </c>
      <c r="D6" s="30"/>
      <c r="E6" s="93"/>
      <c r="F6" s="32"/>
      <c r="G6" s="51">
        <v>12</v>
      </c>
      <c r="H6" s="51">
        <f>SUM(H3:H4)</f>
        <v>7</v>
      </c>
      <c r="I6" s="33"/>
      <c r="J6" s="26"/>
      <c r="K6" s="105">
        <f>SUM(H6/G6)</f>
        <v>0.58333333333333337</v>
      </c>
      <c r="L6" s="26"/>
      <c r="M6" s="26"/>
      <c r="N6" s="26"/>
      <c r="O6" s="17"/>
      <c r="P6" s="4"/>
      <c r="Q6" s="4"/>
      <c r="R6" s="17"/>
    </row>
    <row r="7" spans="1:18">
      <c r="A7" s="40"/>
      <c r="B7" s="18"/>
      <c r="C7" s="22"/>
      <c r="D7" s="2"/>
      <c r="E7" s="84"/>
      <c r="F7" s="27"/>
      <c r="G7" s="27"/>
      <c r="H7" s="41"/>
      <c r="I7" s="14"/>
      <c r="J7" s="25"/>
      <c r="K7" s="2"/>
      <c r="L7" s="25"/>
      <c r="M7" s="25"/>
      <c r="N7" s="4"/>
      <c r="O7" s="4"/>
      <c r="P7" s="57"/>
      <c r="Q7" s="4"/>
      <c r="R7" s="4"/>
    </row>
    <row r="8" spans="1:18">
      <c r="A8" s="89">
        <v>2</v>
      </c>
      <c r="B8" s="2">
        <v>602</v>
      </c>
      <c r="C8" s="6" t="s">
        <v>10</v>
      </c>
      <c r="D8" s="2">
        <v>602</v>
      </c>
      <c r="E8" s="62">
        <v>123</v>
      </c>
      <c r="F8" s="77">
        <v>139</v>
      </c>
      <c r="G8" s="24">
        <v>8</v>
      </c>
      <c r="H8" s="14">
        <v>7</v>
      </c>
      <c r="I8" s="14">
        <f>SUM(G8-H8)</f>
        <v>1</v>
      </c>
      <c r="J8" s="14">
        <v>1</v>
      </c>
      <c r="K8" s="81">
        <f>SUM(H8/G8)</f>
        <v>0.875</v>
      </c>
      <c r="L8" s="52"/>
      <c r="M8" s="52"/>
      <c r="N8" s="96" t="s">
        <v>122</v>
      </c>
      <c r="O8" s="50"/>
      <c r="P8" s="57"/>
      <c r="Q8" s="75"/>
      <c r="R8" s="86"/>
    </row>
    <row r="9" spans="1:18">
      <c r="A9" s="89">
        <v>2</v>
      </c>
      <c r="B9" s="2">
        <v>5502</v>
      </c>
      <c r="C9" s="6" t="s">
        <v>17</v>
      </c>
      <c r="D9" s="2">
        <v>5502</v>
      </c>
      <c r="E9" s="62">
        <v>89</v>
      </c>
      <c r="F9" s="77">
        <v>90</v>
      </c>
      <c r="G9" s="24">
        <v>5</v>
      </c>
      <c r="H9" s="14">
        <v>0</v>
      </c>
      <c r="I9" s="14">
        <f>SUM(G9-H9)</f>
        <v>5</v>
      </c>
      <c r="J9" s="14">
        <v>2</v>
      </c>
      <c r="K9" s="54">
        <f>SUM(H9/G9)</f>
        <v>0</v>
      </c>
      <c r="L9" s="52"/>
      <c r="M9" s="52"/>
      <c r="N9" s="98"/>
      <c r="O9" s="47"/>
      <c r="P9" s="57"/>
      <c r="Q9" s="75"/>
      <c r="R9" s="73" t="s">
        <v>131</v>
      </c>
    </row>
    <row r="10" spans="1:18">
      <c r="A10" s="63">
        <v>2</v>
      </c>
      <c r="B10" s="3">
        <v>12264</v>
      </c>
      <c r="C10" s="22" t="s">
        <v>60</v>
      </c>
      <c r="D10" s="3">
        <v>12264</v>
      </c>
      <c r="E10" s="62">
        <v>37</v>
      </c>
      <c r="F10" s="77">
        <v>34</v>
      </c>
      <c r="G10" s="24">
        <v>5</v>
      </c>
      <c r="H10" s="14">
        <v>0</v>
      </c>
      <c r="I10" s="14">
        <f>SUM(G10-H10)</f>
        <v>5</v>
      </c>
      <c r="J10" s="14">
        <v>1</v>
      </c>
      <c r="K10" s="54">
        <f>SUM(H10/G10)</f>
        <v>0</v>
      </c>
      <c r="L10" s="52"/>
      <c r="M10" s="54"/>
      <c r="N10" s="98"/>
      <c r="O10" s="47"/>
      <c r="P10" s="14"/>
      <c r="Q10" s="4"/>
      <c r="R10" s="73" t="s">
        <v>138</v>
      </c>
    </row>
    <row r="11" spans="1:18">
      <c r="A11" s="36" t="s">
        <v>64</v>
      </c>
      <c r="B11" s="38" t="s">
        <v>69</v>
      </c>
      <c r="C11" s="31" t="s">
        <v>89</v>
      </c>
      <c r="D11" s="32"/>
      <c r="E11" s="32"/>
      <c r="F11" s="32"/>
      <c r="G11" s="51">
        <f>SUM(G8:G10)*0.75</f>
        <v>13.5</v>
      </c>
      <c r="H11" s="51">
        <f>SUM(H8:H10)</f>
        <v>7</v>
      </c>
      <c r="I11" s="26"/>
      <c r="J11" s="34"/>
      <c r="K11" s="110">
        <f>SUM(H11/G11)</f>
        <v>0.51851851851851849</v>
      </c>
      <c r="L11" s="26"/>
      <c r="M11" s="26"/>
      <c r="N11" s="35"/>
      <c r="O11" s="17"/>
      <c r="P11" s="4"/>
      <c r="Q11" s="4"/>
      <c r="R11" s="17"/>
    </row>
    <row r="12" spans="1:18">
      <c r="A12" s="40"/>
      <c r="B12" s="42"/>
      <c r="C12" s="3"/>
      <c r="D12" s="27"/>
      <c r="E12" s="27"/>
      <c r="F12" s="27"/>
      <c r="G12" s="41"/>
      <c r="H12" s="21"/>
      <c r="I12" s="25"/>
      <c r="J12" s="3"/>
      <c r="K12" s="14"/>
      <c r="L12" s="3"/>
      <c r="M12" s="3"/>
      <c r="N12" s="13"/>
      <c r="O12" s="43"/>
      <c r="P12" s="4"/>
      <c r="Q12" s="4"/>
      <c r="R12" s="4"/>
    </row>
    <row r="13" spans="1:18">
      <c r="A13" s="89">
        <v>3</v>
      </c>
      <c r="B13" s="2">
        <v>6966</v>
      </c>
      <c r="C13" s="6" t="s">
        <v>21</v>
      </c>
      <c r="D13" s="2">
        <v>6966</v>
      </c>
      <c r="E13" s="62">
        <v>115</v>
      </c>
      <c r="F13" s="77">
        <v>112</v>
      </c>
      <c r="G13" s="24">
        <v>7</v>
      </c>
      <c r="H13" s="14">
        <v>7</v>
      </c>
      <c r="I13" s="14">
        <f t="shared" ref="I13" si="4">SUM(G13-H13)</f>
        <v>0</v>
      </c>
      <c r="J13" s="14">
        <v>1</v>
      </c>
      <c r="K13" s="52">
        <f t="shared" ref="K13" si="5">SUM(H13/G13)</f>
        <v>1</v>
      </c>
      <c r="L13" s="52"/>
      <c r="M13" s="52"/>
      <c r="N13" s="95" t="s">
        <v>118</v>
      </c>
      <c r="O13" s="50"/>
      <c r="P13" s="75"/>
      <c r="Q13" s="4"/>
    </row>
    <row r="14" spans="1:18">
      <c r="A14" s="89">
        <v>3</v>
      </c>
      <c r="B14" s="2">
        <v>11479</v>
      </c>
      <c r="C14" s="6" t="s">
        <v>21</v>
      </c>
      <c r="D14" s="2">
        <v>11479</v>
      </c>
      <c r="E14" s="62">
        <v>120</v>
      </c>
      <c r="F14" s="77">
        <v>125</v>
      </c>
      <c r="G14" s="24">
        <v>7</v>
      </c>
      <c r="H14" s="14">
        <v>0</v>
      </c>
      <c r="I14" s="14">
        <f>SUM(G14-H14)</f>
        <v>7</v>
      </c>
      <c r="J14" s="14">
        <v>0</v>
      </c>
      <c r="K14" s="54">
        <f>SUM(H14/G14)</f>
        <v>0</v>
      </c>
      <c r="L14" s="52"/>
      <c r="M14" s="52"/>
      <c r="N14" s="98"/>
      <c r="O14" s="47"/>
      <c r="P14" s="14"/>
      <c r="Q14" s="75"/>
      <c r="R14" s="56" t="s">
        <v>137</v>
      </c>
    </row>
    <row r="15" spans="1:18">
      <c r="A15" s="90">
        <v>3</v>
      </c>
      <c r="B15" s="20">
        <v>13646</v>
      </c>
      <c r="C15" s="28" t="s">
        <v>33</v>
      </c>
      <c r="D15" s="20">
        <v>13646</v>
      </c>
      <c r="E15" s="67">
        <v>43</v>
      </c>
      <c r="F15" s="78">
        <v>47</v>
      </c>
      <c r="G15" s="79">
        <v>5</v>
      </c>
      <c r="H15" s="47">
        <v>1</v>
      </c>
      <c r="I15" s="47">
        <f>SUM(G15-H15)</f>
        <v>4</v>
      </c>
      <c r="J15" s="47">
        <v>0</v>
      </c>
      <c r="K15" s="53">
        <f>SUM(H15/G15)</f>
        <v>0.2</v>
      </c>
      <c r="L15" s="54"/>
      <c r="M15" s="54"/>
      <c r="N15" s="98"/>
      <c r="O15" s="47"/>
      <c r="P15" s="57"/>
      <c r="Q15" s="75"/>
      <c r="R15" s="86" t="s">
        <v>116</v>
      </c>
    </row>
    <row r="16" spans="1:18" ht="18">
      <c r="A16" s="36" t="s">
        <v>64</v>
      </c>
      <c r="B16" s="37" t="s">
        <v>70</v>
      </c>
      <c r="C16" s="91" t="s">
        <v>104</v>
      </c>
      <c r="D16" s="32"/>
      <c r="E16" s="32"/>
      <c r="F16" s="32"/>
      <c r="G16" s="51">
        <f>SUM(G13:G15)*0.75</f>
        <v>14.25</v>
      </c>
      <c r="H16" s="51">
        <f>SUM(H13:H15)</f>
        <v>8</v>
      </c>
      <c r="I16" s="33"/>
      <c r="J16" s="26"/>
      <c r="K16" s="105">
        <f>SUM(H16/G16)</f>
        <v>0.56140350877192979</v>
      </c>
      <c r="L16" s="26"/>
      <c r="M16" s="26"/>
      <c r="N16" s="17"/>
      <c r="O16" s="17"/>
      <c r="P16" s="4"/>
      <c r="Q16" s="4"/>
      <c r="R16" s="17"/>
    </row>
    <row r="17" spans="1:18">
      <c r="A17" s="40"/>
      <c r="B17" s="18"/>
      <c r="C17" s="2"/>
      <c r="D17" s="27"/>
      <c r="E17" s="27"/>
      <c r="F17" s="27"/>
      <c r="G17" s="41"/>
      <c r="H17" s="21"/>
      <c r="I17" s="25"/>
      <c r="J17" s="2"/>
      <c r="K17" s="14"/>
      <c r="L17" s="2"/>
      <c r="M17" s="2"/>
      <c r="N17" s="4"/>
      <c r="O17" s="43"/>
      <c r="P17" s="4"/>
      <c r="Q17" s="4"/>
      <c r="R17" s="4"/>
    </row>
    <row r="18" spans="1:18">
      <c r="A18" s="89">
        <v>4</v>
      </c>
      <c r="B18" s="2">
        <v>1136</v>
      </c>
      <c r="C18" s="6" t="s">
        <v>13</v>
      </c>
      <c r="D18" s="2">
        <v>1136</v>
      </c>
      <c r="E18" s="62">
        <v>90</v>
      </c>
      <c r="F18" s="77">
        <v>96</v>
      </c>
      <c r="G18" s="24">
        <v>5</v>
      </c>
      <c r="H18" s="14">
        <v>5</v>
      </c>
      <c r="I18" s="14">
        <f>SUM(G18-H18)</f>
        <v>0</v>
      </c>
      <c r="J18" s="14">
        <v>2</v>
      </c>
      <c r="K18" s="52">
        <f>SUM(H18/G18)</f>
        <v>1</v>
      </c>
      <c r="L18" s="52"/>
      <c r="M18" s="52"/>
      <c r="N18" s="97">
        <v>45580</v>
      </c>
      <c r="O18" s="87"/>
      <c r="P18" s="57"/>
      <c r="Q18" s="75"/>
      <c r="R18" s="73"/>
    </row>
    <row r="19" spans="1:18">
      <c r="A19" s="89">
        <v>4</v>
      </c>
      <c r="B19" s="2">
        <v>9561</v>
      </c>
      <c r="C19" s="6" t="s">
        <v>26</v>
      </c>
      <c r="D19" s="2">
        <v>9561</v>
      </c>
      <c r="E19" s="62">
        <v>34</v>
      </c>
      <c r="F19" s="77">
        <v>36</v>
      </c>
      <c r="G19" s="24">
        <v>5</v>
      </c>
      <c r="H19" s="14">
        <v>2</v>
      </c>
      <c r="I19" s="14">
        <f>SUM(G19-H19)</f>
        <v>3</v>
      </c>
      <c r="J19" s="14">
        <v>0</v>
      </c>
      <c r="K19" s="53">
        <f>SUM(H19/G19)</f>
        <v>0.4</v>
      </c>
      <c r="L19" s="52"/>
      <c r="M19" s="52"/>
      <c r="N19" s="95" t="s">
        <v>117</v>
      </c>
      <c r="O19" s="50"/>
      <c r="P19" s="57"/>
      <c r="Q19" s="4"/>
      <c r="R19" s="73"/>
    </row>
    <row r="20" spans="1:18">
      <c r="A20" s="36" t="s">
        <v>64</v>
      </c>
      <c r="B20" s="37" t="s">
        <v>71</v>
      </c>
      <c r="C20" s="31" t="s">
        <v>90</v>
      </c>
      <c r="D20" s="32"/>
      <c r="E20" s="32"/>
      <c r="F20" s="32"/>
      <c r="G20" s="51">
        <f>SUM(G18:G19)*0.75</f>
        <v>7.5</v>
      </c>
      <c r="H20" s="51">
        <f>SUM(H18:H19)</f>
        <v>7</v>
      </c>
      <c r="I20" s="33"/>
      <c r="J20" s="26"/>
      <c r="K20" s="105">
        <f>SUM(H20/G20)</f>
        <v>0.93333333333333335</v>
      </c>
      <c r="L20" s="26"/>
      <c r="M20" s="26"/>
      <c r="N20" s="35"/>
      <c r="O20" s="17"/>
      <c r="P20" s="4"/>
      <c r="Q20" s="4"/>
      <c r="R20" s="17"/>
    </row>
    <row r="21" spans="1:18">
      <c r="A21" s="40"/>
      <c r="B21" s="64"/>
      <c r="C21" s="2"/>
      <c r="D21" s="27"/>
      <c r="E21" s="27"/>
      <c r="F21" s="27"/>
      <c r="G21" s="41"/>
      <c r="H21" s="21"/>
      <c r="I21" s="25"/>
      <c r="J21" s="2"/>
      <c r="K21" s="14"/>
      <c r="L21" s="2"/>
      <c r="M21" s="2"/>
      <c r="N21" s="13"/>
      <c r="O21" s="43"/>
      <c r="P21" s="4"/>
      <c r="Q21" s="4"/>
      <c r="R21" s="4"/>
    </row>
    <row r="22" spans="1:18" ht="15.6" customHeight="1">
      <c r="A22" s="89">
        <v>5</v>
      </c>
      <c r="B22" s="2">
        <v>7961</v>
      </c>
      <c r="C22" s="6" t="s">
        <v>23</v>
      </c>
      <c r="D22" s="2">
        <v>7961</v>
      </c>
      <c r="E22" s="62">
        <v>54</v>
      </c>
      <c r="F22" s="77">
        <v>58</v>
      </c>
      <c r="G22" s="24">
        <v>5</v>
      </c>
      <c r="H22" s="14">
        <v>2</v>
      </c>
      <c r="I22" s="14">
        <f>SUM(G22-H22)</f>
        <v>3</v>
      </c>
      <c r="J22" s="14">
        <v>3</v>
      </c>
      <c r="K22" s="53">
        <f>SUM(H22/G22)</f>
        <v>0.4</v>
      </c>
      <c r="L22" s="52"/>
      <c r="M22" s="52"/>
      <c r="N22" s="95" t="s">
        <v>124</v>
      </c>
      <c r="O22" s="47"/>
      <c r="P22" s="57"/>
      <c r="Q22" s="75"/>
      <c r="R22" s="73" t="s">
        <v>111</v>
      </c>
    </row>
    <row r="23" spans="1:18">
      <c r="A23" s="63">
        <v>4</v>
      </c>
      <c r="B23" s="2">
        <v>8606</v>
      </c>
      <c r="C23" s="22" t="s">
        <v>25</v>
      </c>
      <c r="D23" s="2">
        <v>8606</v>
      </c>
      <c r="E23" s="62">
        <v>35</v>
      </c>
      <c r="F23" s="77">
        <v>36</v>
      </c>
      <c r="G23" s="24">
        <v>5</v>
      </c>
      <c r="H23" s="14">
        <v>0</v>
      </c>
      <c r="I23" s="14">
        <f>SUM(G23-H23)</f>
        <v>5</v>
      </c>
      <c r="J23" s="14">
        <v>1</v>
      </c>
      <c r="K23" s="54">
        <f>SUM(H23/G23)</f>
        <v>0</v>
      </c>
      <c r="L23" s="54"/>
      <c r="M23" s="52"/>
      <c r="N23" s="98"/>
      <c r="O23" s="47"/>
      <c r="P23" s="57"/>
      <c r="Q23" s="75"/>
      <c r="R23" s="73" t="s">
        <v>133</v>
      </c>
    </row>
    <row r="24" spans="1:18">
      <c r="A24" s="89">
        <v>5</v>
      </c>
      <c r="B24" s="2">
        <v>12181</v>
      </c>
      <c r="C24" s="6" t="s">
        <v>30</v>
      </c>
      <c r="D24" s="2">
        <v>12181</v>
      </c>
      <c r="E24" s="62">
        <v>243</v>
      </c>
      <c r="F24" s="77">
        <v>257</v>
      </c>
      <c r="G24" s="24">
        <v>15</v>
      </c>
      <c r="H24" s="14">
        <v>15</v>
      </c>
      <c r="I24" s="14">
        <f t="shared" ref="I24" si="6">SUM(G24-H24)</f>
        <v>0</v>
      </c>
      <c r="J24" s="14">
        <v>3</v>
      </c>
      <c r="K24" s="52">
        <f t="shared" ref="K24" si="7">SUM(H24/G24)</f>
        <v>1</v>
      </c>
      <c r="L24" s="52"/>
      <c r="M24" s="52"/>
      <c r="N24" s="97"/>
      <c r="O24" s="50"/>
      <c r="P24" s="14"/>
      <c r="Q24" s="75"/>
      <c r="R24" s="73"/>
    </row>
    <row r="25" spans="1:18">
      <c r="A25" s="89">
        <v>5</v>
      </c>
      <c r="B25" s="75"/>
      <c r="C25" s="73"/>
      <c r="F25"/>
      <c r="H25"/>
      <c r="I25"/>
      <c r="K25"/>
      <c r="O25"/>
      <c r="P25"/>
    </row>
    <row r="26" spans="1:18" ht="12.75" customHeight="1">
      <c r="A26" s="36" t="s">
        <v>64</v>
      </c>
      <c r="B26" s="37" t="s">
        <v>68</v>
      </c>
      <c r="C26" s="31" t="s">
        <v>105</v>
      </c>
      <c r="D26" s="32"/>
      <c r="E26" s="32"/>
      <c r="F26" s="32"/>
      <c r="G26" s="51">
        <f>SUM(G21:G24)*0.75</f>
        <v>18.75</v>
      </c>
      <c r="H26" s="19">
        <f>SUM(H22:H24)</f>
        <v>17</v>
      </c>
      <c r="I26" s="33"/>
      <c r="J26" s="26"/>
      <c r="K26" s="105">
        <f>SUM(H26/G26)</f>
        <v>0.90666666666666662</v>
      </c>
      <c r="L26" s="26"/>
      <c r="M26" s="26"/>
      <c r="N26" s="35"/>
      <c r="O26" s="17"/>
      <c r="P26" s="4"/>
      <c r="Q26" s="4"/>
      <c r="R26" s="17"/>
    </row>
    <row r="27" spans="1:18" ht="12.75" customHeight="1">
      <c r="A27" s="40"/>
      <c r="B27" s="64"/>
      <c r="C27" s="59"/>
      <c r="D27" s="27"/>
      <c r="E27" s="27"/>
      <c r="F27" s="27"/>
      <c r="G27" s="60"/>
      <c r="H27" s="61"/>
      <c r="I27" s="25"/>
      <c r="J27" s="2"/>
      <c r="K27" s="14"/>
      <c r="L27" s="2"/>
      <c r="M27" s="2"/>
      <c r="N27" s="13"/>
      <c r="O27" s="43"/>
      <c r="P27" s="4"/>
      <c r="Q27" s="4"/>
      <c r="R27" s="4"/>
    </row>
    <row r="28" spans="1:18">
      <c r="A28" s="63">
        <v>6</v>
      </c>
      <c r="B28" s="2">
        <v>5214</v>
      </c>
      <c r="C28" s="22" t="s">
        <v>15</v>
      </c>
      <c r="D28" s="2">
        <v>5214</v>
      </c>
      <c r="E28" s="62">
        <v>103</v>
      </c>
      <c r="F28" s="77">
        <v>107</v>
      </c>
      <c r="G28" s="24">
        <v>6</v>
      </c>
      <c r="H28" s="14">
        <v>4</v>
      </c>
      <c r="I28" s="14">
        <f>SUM(G28-H28)</f>
        <v>2</v>
      </c>
      <c r="J28" s="14">
        <v>0</v>
      </c>
      <c r="K28" s="81">
        <f>SUM(H28/G28)</f>
        <v>0.66666666666666663</v>
      </c>
      <c r="L28" s="52"/>
      <c r="M28" s="52"/>
      <c r="N28" s="95" t="s">
        <v>121</v>
      </c>
      <c r="O28" s="47"/>
      <c r="P28" s="57"/>
      <c r="Q28" s="75"/>
      <c r="R28" s="56" t="s">
        <v>129</v>
      </c>
    </row>
    <row r="29" spans="1:18">
      <c r="A29" s="89">
        <v>6</v>
      </c>
      <c r="B29" s="2">
        <v>10304</v>
      </c>
      <c r="C29" s="6" t="s">
        <v>59</v>
      </c>
      <c r="D29" s="2">
        <v>10304</v>
      </c>
      <c r="E29" s="62">
        <v>64</v>
      </c>
      <c r="F29" s="77">
        <v>66</v>
      </c>
      <c r="G29" s="24">
        <v>5</v>
      </c>
      <c r="H29" s="14">
        <v>3</v>
      </c>
      <c r="I29" s="14">
        <f t="shared" ref="I29" si="8">SUM(G29-H29)</f>
        <v>2</v>
      </c>
      <c r="J29" s="14">
        <v>10</v>
      </c>
      <c r="K29" s="81">
        <f t="shared" ref="K29" si="9">SUM(H29/G29)</f>
        <v>0.6</v>
      </c>
      <c r="L29" s="52"/>
      <c r="M29" s="52"/>
      <c r="N29" s="97"/>
      <c r="O29" s="47"/>
      <c r="P29" s="57"/>
      <c r="Q29" s="4"/>
      <c r="R29" s="73" t="s">
        <v>135</v>
      </c>
    </row>
    <row r="30" spans="1:18">
      <c r="A30" s="89">
        <v>6</v>
      </c>
      <c r="B30" s="2">
        <v>13297</v>
      </c>
      <c r="C30" s="6" t="s">
        <v>32</v>
      </c>
      <c r="D30" s="2">
        <v>13297</v>
      </c>
      <c r="E30" s="62">
        <v>65</v>
      </c>
      <c r="F30" s="77">
        <v>66</v>
      </c>
      <c r="G30" s="24">
        <v>5</v>
      </c>
      <c r="H30" s="14">
        <v>1</v>
      </c>
      <c r="I30" s="14">
        <f>SUM(G30-H30)</f>
        <v>4</v>
      </c>
      <c r="J30" s="14">
        <v>3</v>
      </c>
      <c r="K30" s="53">
        <f>SUM(H30/G30)</f>
        <v>0.2</v>
      </c>
      <c r="L30" s="52"/>
      <c r="M30" s="52"/>
      <c r="N30" s="98"/>
      <c r="O30" s="50"/>
      <c r="P30" s="57"/>
      <c r="Q30" s="75"/>
      <c r="R30" s="73" t="s">
        <v>96</v>
      </c>
    </row>
    <row r="31" spans="1:18">
      <c r="A31" s="36" t="s">
        <v>64</v>
      </c>
      <c r="B31" s="37" t="s">
        <v>66</v>
      </c>
      <c r="C31" s="31" t="s">
        <v>91</v>
      </c>
      <c r="D31" s="32"/>
      <c r="E31" s="32"/>
      <c r="F31" s="32"/>
      <c r="G31" s="51">
        <f>SUM(G28:G30)*0.75</f>
        <v>12</v>
      </c>
      <c r="H31" s="51">
        <f>SUM(H28:H30)</f>
        <v>8</v>
      </c>
      <c r="I31" s="33"/>
      <c r="J31" s="26"/>
      <c r="K31" s="105">
        <f>SUM(H31/G31)</f>
        <v>0.66666666666666663</v>
      </c>
      <c r="L31" s="26"/>
      <c r="M31" s="26"/>
      <c r="N31" s="17"/>
      <c r="O31" s="17"/>
      <c r="P31" s="4"/>
      <c r="Q31" s="4"/>
      <c r="R31" s="17"/>
    </row>
    <row r="32" spans="1:18">
      <c r="A32" s="40"/>
      <c r="B32" s="18"/>
      <c r="C32" s="2"/>
      <c r="D32" s="27"/>
      <c r="E32" s="27"/>
      <c r="F32" s="27"/>
      <c r="G32" s="41"/>
      <c r="H32" s="21"/>
      <c r="I32" s="25"/>
      <c r="J32" s="2"/>
      <c r="K32" s="14"/>
      <c r="L32" s="2"/>
      <c r="M32" s="2"/>
      <c r="N32" s="4"/>
      <c r="O32" s="43"/>
      <c r="P32" s="4"/>
      <c r="Q32" s="4"/>
      <c r="R32" s="4"/>
    </row>
    <row r="33" spans="1:18">
      <c r="A33" s="89">
        <v>7</v>
      </c>
      <c r="B33" s="2">
        <v>10733</v>
      </c>
      <c r="C33" s="6" t="s">
        <v>28</v>
      </c>
      <c r="D33" s="2">
        <v>10733</v>
      </c>
      <c r="E33" s="62">
        <v>179</v>
      </c>
      <c r="F33" s="77">
        <v>187</v>
      </c>
      <c r="G33" s="24">
        <v>11</v>
      </c>
      <c r="H33" s="14">
        <v>1</v>
      </c>
      <c r="I33" s="14">
        <f>SUM(G33-H33)</f>
        <v>10</v>
      </c>
      <c r="J33" s="14">
        <v>0</v>
      </c>
      <c r="K33" s="53">
        <f>SUM(H33/G33)</f>
        <v>9.0909090909090912E-2</v>
      </c>
      <c r="L33" s="52"/>
      <c r="M33" s="52"/>
      <c r="N33" s="95" t="s">
        <v>125</v>
      </c>
      <c r="O33" s="47"/>
      <c r="P33" s="57"/>
      <c r="Q33" s="75"/>
      <c r="R33" s="88" t="s">
        <v>136</v>
      </c>
    </row>
    <row r="34" spans="1:18">
      <c r="A34" s="89">
        <v>7</v>
      </c>
      <c r="B34" s="3">
        <v>11246</v>
      </c>
      <c r="C34" s="6" t="s">
        <v>29</v>
      </c>
      <c r="D34" s="3">
        <v>11246</v>
      </c>
      <c r="E34" s="62">
        <v>109</v>
      </c>
      <c r="F34" s="77">
        <v>113</v>
      </c>
      <c r="G34" s="24">
        <v>6</v>
      </c>
      <c r="H34" s="14">
        <v>5</v>
      </c>
      <c r="I34" s="14">
        <f>SUM(G34-H34)</f>
        <v>1</v>
      </c>
      <c r="J34" s="14">
        <v>1</v>
      </c>
      <c r="K34" s="81">
        <f>SUM(H34/G34)</f>
        <v>0.83333333333333337</v>
      </c>
      <c r="L34" s="52"/>
      <c r="M34" s="52"/>
      <c r="N34" s="96" t="s">
        <v>119</v>
      </c>
      <c r="O34" s="50"/>
      <c r="P34" s="57"/>
      <c r="Q34" s="75"/>
      <c r="R34" s="73"/>
    </row>
    <row r="35" spans="1:18">
      <c r="A35" s="36" t="s">
        <v>64</v>
      </c>
      <c r="B35" s="37" t="s">
        <v>72</v>
      </c>
      <c r="C35" s="31" t="s">
        <v>106</v>
      </c>
      <c r="D35" s="32"/>
      <c r="E35" s="32"/>
      <c r="F35" s="32"/>
      <c r="G35" s="51">
        <f>SUM(G33:G34)*0.75</f>
        <v>12.75</v>
      </c>
      <c r="H35" s="51">
        <f>SUM(H33:H34)</f>
        <v>6</v>
      </c>
      <c r="I35" s="33"/>
      <c r="J35" s="26"/>
      <c r="K35" s="106">
        <f>SUM(H35/G35)</f>
        <v>0.47058823529411764</v>
      </c>
      <c r="L35" s="26"/>
      <c r="M35" s="26"/>
      <c r="N35" s="17"/>
      <c r="O35" s="17"/>
      <c r="P35" s="4"/>
      <c r="Q35" s="4"/>
      <c r="R35" s="17"/>
    </row>
    <row r="36" spans="1:18">
      <c r="A36" s="40"/>
      <c r="B36" s="18"/>
      <c r="C36" s="2"/>
      <c r="D36" s="27"/>
      <c r="E36" s="27"/>
      <c r="F36" s="27"/>
      <c r="G36" s="41"/>
      <c r="H36" s="21"/>
      <c r="I36" s="25"/>
      <c r="J36" s="2"/>
      <c r="K36" s="14"/>
      <c r="L36" s="2"/>
      <c r="M36" s="2"/>
      <c r="N36" s="4"/>
      <c r="O36" s="43"/>
      <c r="P36" s="4"/>
      <c r="Q36" s="4"/>
      <c r="R36" s="4"/>
    </row>
    <row r="37" spans="1:18">
      <c r="A37" s="89">
        <v>8</v>
      </c>
      <c r="B37" s="2">
        <v>6739</v>
      </c>
      <c r="C37" s="6" t="s">
        <v>20</v>
      </c>
      <c r="D37" s="2">
        <v>6739</v>
      </c>
      <c r="E37" s="62">
        <v>64</v>
      </c>
      <c r="F37" s="77">
        <v>75</v>
      </c>
      <c r="G37" s="24">
        <v>5</v>
      </c>
      <c r="H37" s="14">
        <v>0</v>
      </c>
      <c r="I37" s="14">
        <f>SUM(G37-H37)</f>
        <v>5</v>
      </c>
      <c r="J37" s="14">
        <v>0</v>
      </c>
      <c r="K37" s="54">
        <f>SUM(H37/G37)</f>
        <v>0</v>
      </c>
      <c r="L37" s="52"/>
      <c r="M37" s="52"/>
      <c r="N37" s="97">
        <v>45579</v>
      </c>
      <c r="O37" s="47"/>
      <c r="P37" s="57"/>
      <c r="Q37" s="75"/>
      <c r="R37" s="88" t="s">
        <v>132</v>
      </c>
    </row>
    <row r="38" spans="1:18" ht="12.75" customHeight="1">
      <c r="A38" s="63">
        <v>8</v>
      </c>
      <c r="B38" s="2">
        <v>9731</v>
      </c>
      <c r="C38" s="22" t="s">
        <v>27</v>
      </c>
      <c r="D38" s="2">
        <v>9731</v>
      </c>
      <c r="E38" s="62">
        <v>65</v>
      </c>
      <c r="F38" s="77">
        <v>49</v>
      </c>
      <c r="G38" s="24">
        <v>5</v>
      </c>
      <c r="H38" s="14">
        <v>0</v>
      </c>
      <c r="I38" s="14">
        <f>SUM(G38-H38)</f>
        <v>5</v>
      </c>
      <c r="J38" s="14">
        <v>3</v>
      </c>
      <c r="K38" s="54">
        <f>SUM(H38/G38)</f>
        <v>0</v>
      </c>
      <c r="L38" s="52"/>
      <c r="M38" s="52"/>
      <c r="N38" s="97"/>
      <c r="O38" s="50"/>
      <c r="P38" s="57"/>
      <c r="Q38" s="75"/>
      <c r="R38" s="73"/>
    </row>
    <row r="39" spans="1:18" ht="12.75" customHeight="1">
      <c r="A39" s="90">
        <v>8</v>
      </c>
      <c r="B39" s="20">
        <v>17140</v>
      </c>
      <c r="C39" s="28" t="s">
        <v>36</v>
      </c>
      <c r="D39" s="20">
        <v>17140</v>
      </c>
      <c r="E39" s="67">
        <v>27</v>
      </c>
      <c r="F39" s="78">
        <v>18</v>
      </c>
      <c r="G39" s="79">
        <v>5</v>
      </c>
      <c r="H39" s="47">
        <v>0</v>
      </c>
      <c r="I39" s="47">
        <f>SUM(G39-H39)</f>
        <v>5</v>
      </c>
      <c r="J39" s="47">
        <v>0</v>
      </c>
      <c r="K39" s="54">
        <f>SUM(H39/G39)</f>
        <v>0</v>
      </c>
      <c r="L39" s="83"/>
      <c r="M39" s="54"/>
      <c r="N39" s="98"/>
      <c r="O39" s="47"/>
      <c r="P39" s="14"/>
      <c r="Q39" s="4"/>
      <c r="R39" s="86" t="s">
        <v>116</v>
      </c>
    </row>
    <row r="40" spans="1:18">
      <c r="A40" s="36" t="s">
        <v>64</v>
      </c>
      <c r="B40" s="38" t="s">
        <v>73</v>
      </c>
      <c r="C40" s="31" t="s">
        <v>107</v>
      </c>
      <c r="D40" s="32"/>
      <c r="E40" s="32"/>
      <c r="F40" s="32"/>
      <c r="G40" s="55">
        <f>SUM(G37:G39)*0.75</f>
        <v>11.25</v>
      </c>
      <c r="H40" s="33">
        <f>SUM(H37:H39)</f>
        <v>0</v>
      </c>
      <c r="I40" s="33"/>
      <c r="J40" s="26"/>
      <c r="K40" s="107">
        <f>SUM(H40/G40)</f>
        <v>0</v>
      </c>
      <c r="L40" s="26"/>
      <c r="M40" s="26"/>
      <c r="N40" s="17"/>
      <c r="O40" s="17"/>
      <c r="P40" s="4"/>
      <c r="Q40" s="4"/>
      <c r="R40" s="17"/>
    </row>
    <row r="41" spans="1:18">
      <c r="A41" s="40"/>
      <c r="B41" s="42"/>
      <c r="C41" s="3"/>
      <c r="D41" s="27"/>
      <c r="E41" s="27"/>
      <c r="F41" s="27"/>
      <c r="G41" s="41"/>
      <c r="H41" s="14"/>
      <c r="I41" s="25"/>
      <c r="J41" s="3"/>
      <c r="K41" s="14"/>
      <c r="L41" s="3"/>
      <c r="M41" s="3"/>
      <c r="N41" s="4"/>
      <c r="O41" s="43"/>
      <c r="P41" s="4"/>
      <c r="Q41" s="4"/>
      <c r="R41" s="4"/>
    </row>
    <row r="42" spans="1:18">
      <c r="A42" s="89">
        <v>9</v>
      </c>
      <c r="B42" s="2">
        <v>6010</v>
      </c>
      <c r="C42" s="6" t="s">
        <v>18</v>
      </c>
      <c r="D42" s="2">
        <v>6010</v>
      </c>
      <c r="E42" s="62">
        <v>92</v>
      </c>
      <c r="F42" s="77">
        <v>92</v>
      </c>
      <c r="G42" s="24">
        <v>5</v>
      </c>
      <c r="H42" s="14">
        <v>4</v>
      </c>
      <c r="I42" s="14">
        <f t="shared" ref="I42" si="10">SUM(G42-H42)</f>
        <v>1</v>
      </c>
      <c r="J42" s="14">
        <v>0</v>
      </c>
      <c r="K42" s="81">
        <f t="shared" ref="K42" si="11">SUM(H42/G42)</f>
        <v>0.8</v>
      </c>
      <c r="L42" s="52"/>
      <c r="M42" s="52"/>
      <c r="N42" s="97"/>
      <c r="O42" s="50"/>
      <c r="P42" s="75"/>
      <c r="Q42" s="4"/>
    </row>
    <row r="43" spans="1:18">
      <c r="A43" s="89">
        <v>9</v>
      </c>
      <c r="B43" s="2">
        <v>14399</v>
      </c>
      <c r="C43" s="6" t="s">
        <v>35</v>
      </c>
      <c r="D43" s="2">
        <v>14399</v>
      </c>
      <c r="E43" s="62">
        <v>92</v>
      </c>
      <c r="F43" s="77">
        <v>92</v>
      </c>
      <c r="G43" s="24">
        <v>5</v>
      </c>
      <c r="H43" s="14">
        <v>0</v>
      </c>
      <c r="I43" s="14">
        <f>SUM(G43-H43)</f>
        <v>5</v>
      </c>
      <c r="J43" s="14">
        <v>0</v>
      </c>
      <c r="K43" s="54">
        <f>SUM(H43/G43)</f>
        <v>0</v>
      </c>
      <c r="L43" s="52"/>
      <c r="M43" s="52"/>
      <c r="N43" s="98"/>
      <c r="O43" s="50"/>
      <c r="P43" s="14"/>
      <c r="Q43" s="75"/>
      <c r="R43" s="73"/>
    </row>
    <row r="44" spans="1:18">
      <c r="A44" s="89">
        <v>9</v>
      </c>
      <c r="B44" s="2">
        <v>16127</v>
      </c>
      <c r="C44" s="6" t="s">
        <v>49</v>
      </c>
      <c r="D44" s="2">
        <v>16127</v>
      </c>
      <c r="E44" s="62">
        <v>47</v>
      </c>
      <c r="F44" s="77">
        <v>48</v>
      </c>
      <c r="G44" s="24">
        <v>5</v>
      </c>
      <c r="H44" s="14">
        <v>1</v>
      </c>
      <c r="I44" s="14">
        <f>SUM(G44-H44)</f>
        <v>4</v>
      </c>
      <c r="J44" s="14">
        <v>0</v>
      </c>
      <c r="K44" s="53">
        <f>SUM(H44/G44)</f>
        <v>0.2</v>
      </c>
      <c r="L44" s="52"/>
      <c r="M44" s="52"/>
      <c r="N44" s="98"/>
      <c r="O44" s="47"/>
      <c r="P44" s="14"/>
      <c r="Q44" s="75"/>
      <c r="R44" s="73" t="s">
        <v>140</v>
      </c>
    </row>
    <row r="45" spans="1:18">
      <c r="A45" s="36" t="s">
        <v>64</v>
      </c>
      <c r="B45" s="37" t="s">
        <v>67</v>
      </c>
      <c r="C45" s="31" t="s">
        <v>92</v>
      </c>
      <c r="D45" s="32"/>
      <c r="E45" s="32"/>
      <c r="F45" s="32"/>
      <c r="G45" s="51">
        <f>SUM(G42:G44)*0.75</f>
        <v>11.25</v>
      </c>
      <c r="H45" s="51">
        <f>SUM(H42:H44)</f>
        <v>5</v>
      </c>
      <c r="I45" s="33"/>
      <c r="J45" s="26"/>
      <c r="K45" s="106">
        <f>SUM(H45/G45)</f>
        <v>0.44444444444444442</v>
      </c>
      <c r="L45" s="26"/>
      <c r="M45" s="26"/>
      <c r="N45" s="35"/>
      <c r="O45" s="17"/>
      <c r="P45" s="4"/>
      <c r="Q45" s="4"/>
      <c r="R45" s="17"/>
    </row>
    <row r="46" spans="1:18">
      <c r="A46" s="40"/>
      <c r="B46" s="18"/>
      <c r="C46" s="2"/>
      <c r="D46" s="27"/>
      <c r="E46" s="27"/>
      <c r="F46" s="27"/>
      <c r="G46" s="41"/>
      <c r="H46" s="21"/>
      <c r="I46" s="25"/>
      <c r="J46" s="2"/>
      <c r="K46" s="14"/>
      <c r="L46" s="2"/>
      <c r="M46" s="2"/>
      <c r="N46" s="4"/>
      <c r="O46" s="43"/>
      <c r="P46" s="4"/>
      <c r="Q46" s="4"/>
      <c r="R46" s="4"/>
    </row>
    <row r="47" spans="1:18">
      <c r="A47" s="89">
        <v>10</v>
      </c>
      <c r="B47" s="2">
        <v>14764</v>
      </c>
      <c r="C47" s="6" t="s">
        <v>62</v>
      </c>
      <c r="D47" s="2">
        <v>14764</v>
      </c>
      <c r="E47" s="62">
        <v>45</v>
      </c>
      <c r="F47" s="77">
        <v>59</v>
      </c>
      <c r="G47" s="24">
        <v>5</v>
      </c>
      <c r="H47" s="14">
        <v>3</v>
      </c>
      <c r="I47" s="14">
        <f>SUM(G47-H47)</f>
        <v>2</v>
      </c>
      <c r="J47" s="14">
        <v>2</v>
      </c>
      <c r="K47" s="81">
        <f>SUM(H47/G47)</f>
        <v>0.6</v>
      </c>
      <c r="L47" s="52"/>
      <c r="M47" s="52"/>
      <c r="N47" s="98"/>
      <c r="O47" s="47"/>
      <c r="P47" s="14"/>
      <c r="Q47" s="76"/>
      <c r="R47" s="73" t="s">
        <v>140</v>
      </c>
    </row>
    <row r="48" spans="1:18">
      <c r="A48" s="89">
        <v>10</v>
      </c>
      <c r="B48" s="2">
        <v>15418</v>
      </c>
      <c r="C48" s="29" t="s">
        <v>61</v>
      </c>
      <c r="D48" s="2">
        <v>15418</v>
      </c>
      <c r="E48" s="62">
        <v>79</v>
      </c>
      <c r="F48" s="77">
        <v>64</v>
      </c>
      <c r="G48" s="24">
        <v>5</v>
      </c>
      <c r="H48" s="14">
        <v>2</v>
      </c>
      <c r="I48" s="14">
        <f>SUM(G48-H48)</f>
        <v>3</v>
      </c>
      <c r="J48" s="14">
        <v>1</v>
      </c>
      <c r="K48" s="53">
        <f>SUM(H48/G48)</f>
        <v>0.4</v>
      </c>
      <c r="L48" s="52"/>
      <c r="M48" s="52"/>
      <c r="N48" s="98"/>
      <c r="O48" s="47"/>
      <c r="P48" s="14"/>
      <c r="Q48" s="75"/>
      <c r="R48" s="4" t="s">
        <v>141</v>
      </c>
    </row>
    <row r="49" spans="1:18">
      <c r="A49" s="89">
        <v>10</v>
      </c>
      <c r="B49" s="2" t="s">
        <v>101</v>
      </c>
      <c r="C49" s="74" t="s">
        <v>102</v>
      </c>
      <c r="D49" s="2" t="s">
        <v>101</v>
      </c>
      <c r="E49" s="62"/>
      <c r="F49" s="77"/>
      <c r="G49" s="24"/>
      <c r="H49" s="14"/>
      <c r="I49" s="14"/>
      <c r="J49" s="46">
        <v>8</v>
      </c>
      <c r="K49" s="25" t="s">
        <v>45</v>
      </c>
      <c r="L49" s="25" t="s">
        <v>45</v>
      </c>
      <c r="M49" s="25" t="s">
        <v>45</v>
      </c>
      <c r="N49" s="99" t="s">
        <v>45</v>
      </c>
      <c r="O49" s="25" t="s">
        <v>45</v>
      </c>
      <c r="P49" s="14"/>
      <c r="Q49" s="4"/>
      <c r="R49" s="73" t="s">
        <v>45</v>
      </c>
    </row>
    <row r="50" spans="1:18">
      <c r="A50" s="36" t="s">
        <v>64</v>
      </c>
      <c r="B50" s="37" t="s">
        <v>74</v>
      </c>
      <c r="C50" s="36" t="s">
        <v>93</v>
      </c>
      <c r="D50" s="32"/>
      <c r="E50" s="32"/>
      <c r="F50" s="32"/>
      <c r="G50" s="55">
        <f>SUM(G47:G48)*0.75</f>
        <v>7.5</v>
      </c>
      <c r="H50" s="33">
        <f>SUM(H47:H48)</f>
        <v>5</v>
      </c>
      <c r="I50" s="33"/>
      <c r="J50" s="26"/>
      <c r="K50" s="105">
        <f>SUM(H50/G50)</f>
        <v>0.66666666666666663</v>
      </c>
      <c r="L50" s="26"/>
      <c r="M50" s="26"/>
      <c r="N50" s="17"/>
      <c r="O50" s="17"/>
      <c r="P50" s="4"/>
      <c r="Q50" s="4"/>
      <c r="R50" s="17"/>
    </row>
    <row r="51" spans="1:18">
      <c r="A51" s="40"/>
      <c r="B51" s="18"/>
      <c r="C51" s="2"/>
      <c r="D51" s="27"/>
      <c r="E51" s="27"/>
      <c r="F51" s="27"/>
      <c r="G51" s="41"/>
      <c r="H51" s="21"/>
      <c r="I51" s="25"/>
      <c r="J51" s="2"/>
      <c r="K51" s="14"/>
      <c r="L51" s="2"/>
      <c r="M51" s="2"/>
      <c r="N51" s="4"/>
      <c r="O51" s="43"/>
      <c r="P51" s="4"/>
      <c r="Q51" s="4"/>
      <c r="R51" s="4"/>
    </row>
    <row r="52" spans="1:18">
      <c r="A52" s="89">
        <v>11</v>
      </c>
      <c r="B52" s="2">
        <v>1129</v>
      </c>
      <c r="C52" s="6" t="s">
        <v>12</v>
      </c>
      <c r="D52" s="2">
        <v>1129</v>
      </c>
      <c r="E52" s="62">
        <v>102</v>
      </c>
      <c r="F52" s="77">
        <v>100</v>
      </c>
      <c r="G52" s="24">
        <v>6</v>
      </c>
      <c r="H52" s="14">
        <v>3</v>
      </c>
      <c r="I52" s="14">
        <f>SUM(G52-H52)</f>
        <v>3</v>
      </c>
      <c r="J52" s="14">
        <v>3</v>
      </c>
      <c r="K52" s="81">
        <f>SUM(H52/G52)</f>
        <v>0.5</v>
      </c>
      <c r="L52" s="52"/>
      <c r="M52" s="52"/>
      <c r="N52" s="95" t="s">
        <v>120</v>
      </c>
      <c r="O52" s="47"/>
      <c r="P52" s="14"/>
      <c r="Q52" s="4"/>
      <c r="R52" s="56" t="s">
        <v>127</v>
      </c>
    </row>
    <row r="53" spans="1:18">
      <c r="A53" s="90">
        <v>11</v>
      </c>
      <c r="B53" s="20">
        <v>7401</v>
      </c>
      <c r="C53" s="28" t="s">
        <v>22</v>
      </c>
      <c r="D53" s="20">
        <v>7401</v>
      </c>
      <c r="E53" s="67">
        <v>45</v>
      </c>
      <c r="F53" s="78">
        <v>41</v>
      </c>
      <c r="G53" s="79">
        <v>5</v>
      </c>
      <c r="H53" s="47">
        <v>0</v>
      </c>
      <c r="I53" s="47">
        <f t="shared" ref="I53" si="12">SUM(G53-H53)</f>
        <v>5</v>
      </c>
      <c r="J53" s="47">
        <v>0</v>
      </c>
      <c r="K53" s="54">
        <f t="shared" ref="K53" si="13">SUM(H53/G53)</f>
        <v>0</v>
      </c>
      <c r="L53" s="54"/>
      <c r="M53" s="54"/>
      <c r="N53" s="98"/>
      <c r="O53" s="47"/>
      <c r="P53" s="101"/>
      <c r="Q53" s="71"/>
      <c r="R53" s="102" t="s">
        <v>113</v>
      </c>
    </row>
    <row r="54" spans="1:18" ht="18">
      <c r="A54" s="89">
        <v>11</v>
      </c>
      <c r="B54" s="2" t="s">
        <v>101</v>
      </c>
      <c r="C54" s="111" t="s">
        <v>142</v>
      </c>
      <c r="D54" s="2" t="s">
        <v>101</v>
      </c>
      <c r="E54" s="103"/>
      <c r="F54" s="24"/>
      <c r="G54" s="104"/>
      <c r="H54" s="14"/>
      <c r="I54" s="14"/>
      <c r="J54" s="14">
        <v>0</v>
      </c>
      <c r="K54" s="25" t="s">
        <v>45</v>
      </c>
      <c r="L54" s="25" t="s">
        <v>45</v>
      </c>
      <c r="M54" s="25" t="s">
        <v>45</v>
      </c>
      <c r="N54" s="99" t="s">
        <v>45</v>
      </c>
      <c r="O54" s="25" t="s">
        <v>45</v>
      </c>
      <c r="P54" s="14"/>
      <c r="Q54" s="4"/>
      <c r="R54" s="73" t="s">
        <v>45</v>
      </c>
    </row>
    <row r="55" spans="1:18">
      <c r="A55" s="36" t="s">
        <v>64</v>
      </c>
      <c r="B55" s="37" t="s">
        <v>75</v>
      </c>
      <c r="C55" s="31" t="s">
        <v>94</v>
      </c>
      <c r="D55" s="32"/>
      <c r="E55" s="32"/>
      <c r="F55" s="32"/>
      <c r="G55" s="55">
        <f>SUM(G52:G53)</f>
        <v>11</v>
      </c>
      <c r="H55" s="33">
        <f>SUM(H52:H53)</f>
        <v>3</v>
      </c>
      <c r="I55" s="33"/>
      <c r="J55" s="26"/>
      <c r="K55" s="106">
        <f>SUM(H55/G55)</f>
        <v>0.27272727272727271</v>
      </c>
      <c r="L55" s="26"/>
      <c r="M55" s="26"/>
      <c r="N55" s="35"/>
      <c r="O55" s="17"/>
      <c r="P55" s="4"/>
      <c r="Q55" s="4"/>
      <c r="R55" s="17"/>
    </row>
    <row r="56" spans="1:18">
      <c r="A56" s="40"/>
      <c r="B56" s="18"/>
      <c r="C56" s="2"/>
      <c r="D56" s="27"/>
      <c r="E56" s="27"/>
      <c r="F56" s="27"/>
      <c r="G56" s="41"/>
      <c r="H56" s="21"/>
      <c r="I56" s="25"/>
      <c r="J56" s="2"/>
      <c r="K56" s="14"/>
      <c r="L56" s="2"/>
      <c r="M56" s="2"/>
      <c r="N56" s="13"/>
      <c r="O56" s="43"/>
      <c r="P56" s="4"/>
      <c r="Q56" s="4"/>
      <c r="R56" s="4"/>
    </row>
    <row r="57" spans="1:18" ht="15.6" customHeight="1">
      <c r="A57" s="63">
        <v>12</v>
      </c>
      <c r="B57" s="2">
        <v>5347</v>
      </c>
      <c r="C57" s="22" t="s">
        <v>16</v>
      </c>
      <c r="D57" s="2">
        <v>5347</v>
      </c>
      <c r="E57" s="62">
        <v>53</v>
      </c>
      <c r="F57" s="77">
        <v>49</v>
      </c>
      <c r="G57" s="24">
        <v>5</v>
      </c>
      <c r="H57" s="14">
        <v>0</v>
      </c>
      <c r="I57" s="14">
        <f>SUM(G57-H57)</f>
        <v>5</v>
      </c>
      <c r="J57" s="14">
        <v>1</v>
      </c>
      <c r="K57" s="54">
        <f>SUM(H57/G57)</f>
        <v>0</v>
      </c>
      <c r="L57" s="54"/>
      <c r="M57" s="54"/>
      <c r="N57" s="98"/>
      <c r="O57" s="47"/>
      <c r="P57" s="57"/>
      <c r="Q57" s="4"/>
      <c r="R57" s="56" t="s">
        <v>130</v>
      </c>
    </row>
    <row r="58" spans="1:18" ht="13.15" customHeight="1">
      <c r="A58" s="90">
        <v>12</v>
      </c>
      <c r="B58" s="20">
        <v>8350</v>
      </c>
      <c r="C58" s="28" t="s">
        <v>24</v>
      </c>
      <c r="D58" s="20">
        <v>8350</v>
      </c>
      <c r="E58" s="67">
        <v>75</v>
      </c>
      <c r="F58" s="78">
        <v>68</v>
      </c>
      <c r="G58" s="79">
        <v>5</v>
      </c>
      <c r="H58" s="47">
        <v>0</v>
      </c>
      <c r="I58" s="47">
        <f>SUM(G58-H58)</f>
        <v>5</v>
      </c>
      <c r="J58" s="47">
        <v>2</v>
      </c>
      <c r="K58" s="54">
        <f>SUM(H58/G58)</f>
        <v>0</v>
      </c>
      <c r="L58" s="82" t="s">
        <v>45</v>
      </c>
      <c r="M58" s="82" t="s">
        <v>45</v>
      </c>
      <c r="N58" s="98" t="s">
        <v>45</v>
      </c>
      <c r="O58" s="47" t="s">
        <v>45</v>
      </c>
      <c r="P58" s="47" t="s">
        <v>45</v>
      </c>
      <c r="Q58" s="47" t="s">
        <v>45</v>
      </c>
      <c r="R58" s="71" t="s">
        <v>80</v>
      </c>
    </row>
    <row r="59" spans="1:18">
      <c r="A59" s="36" t="s">
        <v>64</v>
      </c>
      <c r="B59" s="37" t="s">
        <v>76</v>
      </c>
      <c r="C59" s="31" t="s">
        <v>95</v>
      </c>
      <c r="D59" s="32"/>
      <c r="E59" s="32"/>
      <c r="F59" s="39"/>
      <c r="G59" s="51">
        <f>SUM(G57:G58)*0.75</f>
        <v>7.5</v>
      </c>
      <c r="H59" s="51">
        <f>SUM(H57:H58)</f>
        <v>0</v>
      </c>
      <c r="I59" s="33"/>
      <c r="J59" s="26"/>
      <c r="K59" s="107">
        <f>SUM(H59/G59)</f>
        <v>0</v>
      </c>
      <c r="L59" s="26"/>
      <c r="M59" s="26"/>
      <c r="N59" s="35"/>
      <c r="O59" s="17"/>
      <c r="P59" s="4"/>
      <c r="Q59" s="4"/>
      <c r="R59" s="17"/>
    </row>
    <row r="60" spans="1:18">
      <c r="A60" s="40"/>
      <c r="B60" s="18"/>
      <c r="C60" s="22"/>
      <c r="D60" s="27"/>
      <c r="E60" s="27"/>
      <c r="F60" s="24"/>
      <c r="G60" s="92"/>
      <c r="H60" s="92"/>
      <c r="I60" s="25"/>
      <c r="J60" s="2"/>
      <c r="K60" s="108"/>
      <c r="L60" s="84"/>
      <c r="M60" s="84"/>
      <c r="N60" s="13"/>
      <c r="O60" s="4"/>
      <c r="P60" s="4"/>
      <c r="Q60" s="4"/>
      <c r="R60" s="4"/>
    </row>
    <row r="61" spans="1:18">
      <c r="A61" s="63">
        <v>14</v>
      </c>
      <c r="B61" s="2">
        <v>2611</v>
      </c>
      <c r="C61" s="6" t="s">
        <v>14</v>
      </c>
      <c r="D61" s="2">
        <v>2611</v>
      </c>
      <c r="E61" s="62">
        <v>43</v>
      </c>
      <c r="F61" s="77">
        <v>42</v>
      </c>
      <c r="G61" s="24">
        <v>5</v>
      </c>
      <c r="H61" s="14">
        <v>3</v>
      </c>
      <c r="I61" s="14">
        <f t="shared" ref="I61" si="14">SUM(G61-H61)</f>
        <v>2</v>
      </c>
      <c r="J61" s="14">
        <v>0</v>
      </c>
      <c r="K61" s="81">
        <f t="shared" ref="K61" si="15">SUM(H61/G61)</f>
        <v>0.6</v>
      </c>
      <c r="L61" s="52"/>
      <c r="M61" s="52"/>
      <c r="N61" s="95" t="s">
        <v>123</v>
      </c>
      <c r="O61" s="48"/>
      <c r="P61" s="57"/>
      <c r="Q61" s="4"/>
      <c r="R61" s="73" t="s">
        <v>143</v>
      </c>
    </row>
    <row r="62" spans="1:18">
      <c r="A62" s="89">
        <v>14</v>
      </c>
      <c r="B62" s="2">
        <v>6147</v>
      </c>
      <c r="C62" s="6" t="s">
        <v>19</v>
      </c>
      <c r="D62" s="2">
        <v>6147</v>
      </c>
      <c r="E62" s="62">
        <v>57</v>
      </c>
      <c r="F62" s="77">
        <v>58</v>
      </c>
      <c r="G62" s="24">
        <v>5</v>
      </c>
      <c r="H62" s="14">
        <v>9</v>
      </c>
      <c r="I62" s="14" t="s">
        <v>45</v>
      </c>
      <c r="J62" s="14">
        <v>1</v>
      </c>
      <c r="K62" s="52">
        <f t="shared" ref="K62" si="16">SUM(H62/G62)</f>
        <v>1.8</v>
      </c>
      <c r="L62" s="52"/>
      <c r="M62" s="52"/>
      <c r="N62" s="97"/>
      <c r="O62" s="50"/>
      <c r="P62" s="4"/>
      <c r="Q62" s="4"/>
    </row>
    <row r="63" spans="1:18">
      <c r="A63" s="36" t="s">
        <v>64</v>
      </c>
      <c r="B63" s="37" t="s">
        <v>108</v>
      </c>
      <c r="C63" s="31" t="s">
        <v>109</v>
      </c>
      <c r="D63" s="32"/>
      <c r="E63" s="32"/>
      <c r="F63" s="39"/>
      <c r="G63" s="51">
        <f>SUM(G61:G62)*0.75</f>
        <v>7.5</v>
      </c>
      <c r="H63" s="51">
        <f>SUM(H61:H62)</f>
        <v>12</v>
      </c>
      <c r="I63" s="33"/>
      <c r="J63" s="26"/>
      <c r="K63" s="109">
        <f>SUM(H63/G63)</f>
        <v>1.6</v>
      </c>
      <c r="L63" s="26"/>
      <c r="M63" s="26"/>
      <c r="N63" s="35"/>
      <c r="O63" s="17"/>
      <c r="P63" s="4"/>
      <c r="Q63" s="4"/>
      <c r="R63" s="17"/>
    </row>
    <row r="64" spans="1:18">
      <c r="A64" s="40"/>
      <c r="B64" s="18"/>
      <c r="C64" s="22"/>
      <c r="D64" s="27"/>
      <c r="E64" s="27"/>
      <c r="F64" s="24"/>
      <c r="G64" s="92"/>
      <c r="H64" s="92"/>
      <c r="I64" s="25"/>
      <c r="J64" s="2"/>
      <c r="K64" s="108"/>
      <c r="L64" s="84"/>
      <c r="M64" s="84"/>
      <c r="N64" s="13"/>
      <c r="O64" s="4"/>
      <c r="P64" s="4"/>
      <c r="Q64" s="4"/>
      <c r="R64" s="4"/>
    </row>
    <row r="65" spans="1:18">
      <c r="A65" s="22" t="s">
        <v>56</v>
      </c>
      <c r="B65" s="2" t="s">
        <v>55</v>
      </c>
      <c r="C65" s="65" t="s">
        <v>83</v>
      </c>
      <c r="D65" s="24"/>
      <c r="E65" s="24"/>
      <c r="F65" s="24"/>
      <c r="G65" s="41"/>
      <c r="H65" s="21"/>
      <c r="I65" s="25"/>
      <c r="J65" s="2" t="s">
        <v>67</v>
      </c>
      <c r="K65" s="14"/>
      <c r="L65" s="2"/>
      <c r="M65" s="2"/>
      <c r="N65" s="18"/>
      <c r="O65" s="4"/>
      <c r="P65" s="4"/>
      <c r="Q65" s="4"/>
      <c r="R65" s="4"/>
    </row>
    <row r="66" spans="1:18" ht="30">
      <c r="A66" s="23" t="s">
        <v>48</v>
      </c>
      <c r="B66" s="4"/>
      <c r="C66" s="23" t="s">
        <v>42</v>
      </c>
      <c r="D66" s="4"/>
      <c r="E66">
        <f>SUM(E3:E65)</f>
        <v>2607</v>
      </c>
      <c r="F66" s="16">
        <f>SUM(F3:F65)</f>
        <v>2630</v>
      </c>
      <c r="G66" s="14">
        <v>196</v>
      </c>
      <c r="H66" s="68">
        <f>SUM(H63,H59,H55,H50,H45, H40, H35, H31, H26, H20, H16, H11, H6)</f>
        <v>85</v>
      </c>
      <c r="I66" s="68">
        <v>170</v>
      </c>
      <c r="J66" s="68">
        <v>52</v>
      </c>
      <c r="K66" s="66">
        <v>0</v>
      </c>
      <c r="L66" s="16">
        <v>26</v>
      </c>
      <c r="M66" s="16">
        <v>25</v>
      </c>
      <c r="N66" s="13">
        <v>10</v>
      </c>
      <c r="O66" s="13">
        <v>12</v>
      </c>
      <c r="P66" s="13">
        <v>33</v>
      </c>
      <c r="Q66" s="94">
        <v>2</v>
      </c>
      <c r="R66" s="85" t="s">
        <v>144</v>
      </c>
    </row>
    <row r="67" spans="1:18">
      <c r="A67" s="6"/>
      <c r="B67" s="4"/>
      <c r="C67" s="6"/>
      <c r="D67" s="4"/>
      <c r="J67" s="4"/>
      <c r="K67" s="2"/>
      <c r="L67" s="4"/>
      <c r="M67" s="4"/>
      <c r="N67" s="14"/>
      <c r="O67" s="14"/>
      <c r="P67" s="14"/>
      <c r="Q67" s="5"/>
      <c r="R67" s="5" t="s">
        <v>115</v>
      </c>
    </row>
    <row r="68" spans="1:18">
      <c r="A68" s="5"/>
      <c r="B68" s="69"/>
      <c r="C68" s="69"/>
      <c r="D68" s="5"/>
      <c r="E68" s="49"/>
      <c r="F68" s="66"/>
      <c r="G68" s="66"/>
      <c r="H68" s="49"/>
      <c r="J68" s="4"/>
      <c r="K68" s="2"/>
      <c r="L68" s="4"/>
      <c r="M68" s="4"/>
      <c r="N68" s="14"/>
      <c r="O68" s="14"/>
      <c r="P68" s="14"/>
      <c r="Q68" s="5"/>
    </row>
    <row r="69" spans="1:18">
      <c r="A69" s="5" t="s">
        <v>57</v>
      </c>
      <c r="B69" s="6"/>
      <c r="C69" s="4"/>
      <c r="H69" s="15"/>
      <c r="I69" s="15"/>
      <c r="J69" s="4"/>
      <c r="K69" s="14"/>
      <c r="L69" s="4"/>
      <c r="M69" s="4"/>
      <c r="N69" s="4"/>
      <c r="O69" s="14"/>
      <c r="P69" s="14"/>
      <c r="Q69" s="4"/>
    </row>
    <row r="70" spans="1:18">
      <c r="A70" s="7" t="s">
        <v>37</v>
      </c>
      <c r="B70" s="8" t="s">
        <v>38</v>
      </c>
      <c r="C70" s="8"/>
      <c r="J70" s="9"/>
      <c r="K70" s="15"/>
      <c r="L70" s="9"/>
      <c r="M70" s="9"/>
      <c r="N70" s="10"/>
      <c r="O70" s="14"/>
      <c r="P70" s="14"/>
      <c r="Q70" s="4"/>
    </row>
    <row r="71" spans="1:18">
      <c r="A71" s="7" t="s">
        <v>2</v>
      </c>
      <c r="B71" s="11" t="s">
        <v>39</v>
      </c>
      <c r="C71" s="11"/>
      <c r="N71" s="12"/>
      <c r="O71" s="14"/>
      <c r="P71" s="14"/>
      <c r="Q71" s="4"/>
    </row>
    <row r="72" spans="1:18">
      <c r="A72" s="7" t="s">
        <v>4</v>
      </c>
      <c r="B72" s="11" t="s">
        <v>40</v>
      </c>
      <c r="C72" s="11"/>
      <c r="I72" s="16" t="s">
        <v>63</v>
      </c>
      <c r="N72" s="12"/>
      <c r="O72" s="14"/>
      <c r="P72" s="14"/>
      <c r="Q72" s="4"/>
    </row>
    <row r="73" spans="1:18">
      <c r="A73" s="7" t="s">
        <v>3</v>
      </c>
      <c r="B73" s="11" t="s">
        <v>41</v>
      </c>
      <c r="C73" s="11"/>
      <c r="N73" s="12"/>
      <c r="O73" s="14"/>
      <c r="P73" s="14"/>
      <c r="Q73" s="4"/>
    </row>
    <row r="74" spans="1:18">
      <c r="A74" s="7" t="s">
        <v>3</v>
      </c>
      <c r="B74" s="11" t="s">
        <v>41</v>
      </c>
      <c r="C74" s="11"/>
      <c r="N74" s="12"/>
      <c r="O74" s="14"/>
      <c r="P74" s="14"/>
      <c r="Q74" s="4"/>
    </row>
    <row r="75" spans="1:18">
      <c r="A75" s="58" t="s">
        <v>81</v>
      </c>
      <c r="B75" s="11" t="s">
        <v>82</v>
      </c>
    </row>
  </sheetData>
  <sortState xmlns:xlrd2="http://schemas.microsoft.com/office/spreadsheetml/2017/richdata2" ref="A3:R57">
    <sortCondition ref="A3:A57"/>
  </sortState>
  <pageMargins left="0.7" right="0.7" top="0.75" bottom="0.75" header="0.3" footer="0.3"/>
  <pageSetup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147F-1AA8-463D-827D-97F112137D8F}">
  <dimension ref="A1:V39"/>
  <sheetViews>
    <sheetView topLeftCell="A16" workbookViewId="0">
      <selection activeCell="A36" sqref="A36:XFD37"/>
    </sheetView>
  </sheetViews>
  <sheetFormatPr defaultRowHeight="15"/>
  <cols>
    <col min="1" max="1" width="8.7109375" customWidth="1"/>
    <col min="2" max="2" width="7.7109375" customWidth="1"/>
    <col min="3" max="3" width="8.85546875" style="70"/>
    <col min="4" max="5" width="7.85546875" style="16" customWidth="1"/>
    <col min="6" max="6" width="7.28515625" customWidth="1"/>
    <col min="8" max="10" width="7.28515625" customWidth="1"/>
    <col min="12" max="12" width="7.7109375" style="16" customWidth="1"/>
    <col min="15" max="15" width="9.28515625" customWidth="1"/>
    <col min="16" max="16" width="8.7109375" style="16" customWidth="1"/>
    <col min="17" max="17" width="8" style="16" bestFit="1" customWidth="1"/>
    <col min="18" max="18" width="10.140625" bestFit="1" customWidth="1"/>
    <col min="19" max="19" width="47.7109375" customWidth="1"/>
  </cols>
  <sheetData>
    <row r="1" spans="1:22">
      <c r="A1" s="13"/>
      <c r="B1" s="5"/>
      <c r="C1" s="5"/>
      <c r="D1" s="5"/>
      <c r="E1" s="44" t="s">
        <v>77</v>
      </c>
      <c r="F1" s="44" t="s">
        <v>77</v>
      </c>
      <c r="G1" s="5"/>
      <c r="H1" s="5" t="s">
        <v>53</v>
      </c>
      <c r="I1" s="13" t="s">
        <v>43</v>
      </c>
      <c r="J1" s="13" t="s">
        <v>51</v>
      </c>
      <c r="K1" s="5" t="s">
        <v>0</v>
      </c>
      <c r="L1" s="5" t="s">
        <v>98</v>
      </c>
      <c r="M1" s="5" t="s">
        <v>99</v>
      </c>
      <c r="N1" s="5" t="s">
        <v>8</v>
      </c>
      <c r="O1" s="5">
        <v>2024</v>
      </c>
      <c r="P1" s="13" t="s">
        <v>78</v>
      </c>
      <c r="Q1" s="13" t="s">
        <v>6</v>
      </c>
      <c r="R1" s="5" t="s">
        <v>114</v>
      </c>
    </row>
    <row r="2" spans="1:22">
      <c r="A2" s="13" t="s">
        <v>47</v>
      </c>
      <c r="B2" s="5" t="s">
        <v>5</v>
      </c>
      <c r="C2" s="5" t="s">
        <v>58</v>
      </c>
      <c r="D2" s="5" t="s">
        <v>5</v>
      </c>
      <c r="E2" s="45">
        <v>45108</v>
      </c>
      <c r="F2" s="45">
        <v>45474</v>
      </c>
      <c r="G2" s="5" t="s">
        <v>110</v>
      </c>
      <c r="H2" s="5" t="s">
        <v>54</v>
      </c>
      <c r="I2" s="13" t="s">
        <v>44</v>
      </c>
      <c r="J2" s="13" t="s">
        <v>52</v>
      </c>
      <c r="K2" s="5" t="s">
        <v>1</v>
      </c>
      <c r="L2" s="5">
        <v>185</v>
      </c>
      <c r="M2" s="5">
        <v>365</v>
      </c>
      <c r="N2" s="5" t="s">
        <v>9</v>
      </c>
      <c r="O2" s="5" t="s">
        <v>50</v>
      </c>
      <c r="P2" s="13" t="s">
        <v>79</v>
      </c>
      <c r="Q2" s="13" t="s">
        <v>7</v>
      </c>
      <c r="R2" s="5" t="s">
        <v>46</v>
      </c>
    </row>
    <row r="3" spans="1:22">
      <c r="A3" s="89">
        <v>1</v>
      </c>
      <c r="B3" s="2">
        <v>777</v>
      </c>
      <c r="C3" s="6" t="s">
        <v>11</v>
      </c>
      <c r="D3" s="2">
        <v>777</v>
      </c>
      <c r="E3" s="62">
        <v>80</v>
      </c>
      <c r="F3" s="77">
        <v>79</v>
      </c>
      <c r="G3" s="24">
        <v>5</v>
      </c>
      <c r="H3" s="14">
        <v>4</v>
      </c>
      <c r="I3" s="14">
        <f t="shared" ref="I3:I31" si="0">SUM(G3-H3)</f>
        <v>1</v>
      </c>
      <c r="J3" s="14">
        <v>0</v>
      </c>
      <c r="K3" s="81">
        <f t="shared" ref="K3:K31" si="1">SUM(H3/G3)</f>
        <v>0.8</v>
      </c>
      <c r="L3" s="52"/>
      <c r="M3" s="52"/>
      <c r="N3" s="97"/>
      <c r="O3" s="50"/>
      <c r="P3" s="57"/>
      <c r="Q3" s="4"/>
      <c r="R3" s="4"/>
    </row>
    <row r="4" spans="1:22">
      <c r="A4" s="89">
        <v>1</v>
      </c>
      <c r="B4" s="2">
        <v>1129</v>
      </c>
      <c r="C4" s="6" t="s">
        <v>12</v>
      </c>
      <c r="D4" s="2">
        <v>1129</v>
      </c>
      <c r="E4" s="62">
        <v>102</v>
      </c>
      <c r="F4" s="77">
        <v>100</v>
      </c>
      <c r="G4" s="24">
        <v>6</v>
      </c>
      <c r="H4" s="14">
        <v>3</v>
      </c>
      <c r="I4" s="14">
        <f t="shared" si="0"/>
        <v>3</v>
      </c>
      <c r="J4" s="14">
        <v>3</v>
      </c>
      <c r="K4" s="81">
        <f t="shared" si="1"/>
        <v>0.5</v>
      </c>
      <c r="L4" s="52"/>
      <c r="M4" s="52"/>
      <c r="N4" s="95" t="s">
        <v>120</v>
      </c>
      <c r="O4" s="47"/>
      <c r="P4" s="14"/>
      <c r="Q4" s="4"/>
      <c r="R4" s="56" t="s">
        <v>127</v>
      </c>
    </row>
    <row r="5" spans="1:22">
      <c r="A5" s="89">
        <v>1</v>
      </c>
      <c r="B5" s="2">
        <v>9849</v>
      </c>
      <c r="C5" s="6" t="s">
        <v>11</v>
      </c>
      <c r="D5" s="2">
        <v>9849</v>
      </c>
      <c r="E5" s="62">
        <v>94</v>
      </c>
      <c r="F5" s="77">
        <v>84</v>
      </c>
      <c r="G5" s="24">
        <v>5</v>
      </c>
      <c r="H5" s="14">
        <v>1</v>
      </c>
      <c r="I5" s="14">
        <f t="shared" si="0"/>
        <v>4</v>
      </c>
      <c r="J5" s="14">
        <v>2</v>
      </c>
      <c r="K5" s="53">
        <f t="shared" si="1"/>
        <v>0.2</v>
      </c>
      <c r="L5" s="52"/>
      <c r="M5" s="52"/>
      <c r="N5" s="97"/>
      <c r="O5" s="47"/>
      <c r="P5" s="57"/>
      <c r="Q5" s="75"/>
      <c r="R5" s="73" t="s">
        <v>134</v>
      </c>
    </row>
    <row r="6" spans="1:22">
      <c r="A6" s="89">
        <v>1</v>
      </c>
      <c r="B6" s="2">
        <v>12959</v>
      </c>
      <c r="C6" s="6" t="s">
        <v>31</v>
      </c>
      <c r="D6" s="2">
        <v>12959</v>
      </c>
      <c r="E6" s="62">
        <v>44</v>
      </c>
      <c r="F6" s="77">
        <v>43</v>
      </c>
      <c r="G6" s="24">
        <v>5</v>
      </c>
      <c r="H6" s="14">
        <v>1</v>
      </c>
      <c r="I6" s="14">
        <f t="shared" si="0"/>
        <v>4</v>
      </c>
      <c r="J6" s="14">
        <v>1</v>
      </c>
      <c r="K6" s="53">
        <f t="shared" si="1"/>
        <v>0.2</v>
      </c>
      <c r="L6" s="52"/>
      <c r="M6" s="52"/>
      <c r="N6" s="95" t="s">
        <v>126</v>
      </c>
      <c r="O6" s="47"/>
      <c r="P6" s="57"/>
      <c r="Q6" s="75"/>
      <c r="R6" s="73" t="s">
        <v>139</v>
      </c>
    </row>
    <row r="7" spans="1:22" ht="22.5">
      <c r="A7" s="89">
        <v>2</v>
      </c>
      <c r="B7" s="2">
        <v>602</v>
      </c>
      <c r="C7" s="6" t="s">
        <v>10</v>
      </c>
      <c r="D7" s="2">
        <v>602</v>
      </c>
      <c r="E7" s="62">
        <v>123</v>
      </c>
      <c r="F7" s="77">
        <v>139</v>
      </c>
      <c r="G7" s="24">
        <v>8</v>
      </c>
      <c r="H7" s="14">
        <v>7</v>
      </c>
      <c r="I7" s="14">
        <f t="shared" si="0"/>
        <v>1</v>
      </c>
      <c r="J7" s="14">
        <v>1</v>
      </c>
      <c r="K7" s="81">
        <f t="shared" si="1"/>
        <v>0.875</v>
      </c>
      <c r="L7" s="52"/>
      <c r="M7" s="52"/>
      <c r="N7" s="96" t="s">
        <v>122</v>
      </c>
      <c r="O7" s="50"/>
      <c r="P7" s="57"/>
      <c r="Q7" s="75"/>
      <c r="R7" s="86"/>
      <c r="V7" s="1"/>
    </row>
    <row r="8" spans="1:22">
      <c r="A8" s="89">
        <v>2</v>
      </c>
      <c r="B8" s="2">
        <v>5502</v>
      </c>
      <c r="C8" s="6" t="s">
        <v>17</v>
      </c>
      <c r="D8" s="2">
        <v>5502</v>
      </c>
      <c r="E8" s="62">
        <v>89</v>
      </c>
      <c r="F8" s="77">
        <v>90</v>
      </c>
      <c r="G8" s="24">
        <v>5</v>
      </c>
      <c r="H8" s="14">
        <v>0</v>
      </c>
      <c r="I8" s="14">
        <f t="shared" si="0"/>
        <v>5</v>
      </c>
      <c r="J8" s="14">
        <v>2</v>
      </c>
      <c r="K8" s="54">
        <f t="shared" si="1"/>
        <v>0</v>
      </c>
      <c r="L8" s="52"/>
      <c r="M8" s="52"/>
      <c r="N8" s="98"/>
      <c r="O8" s="47"/>
      <c r="P8" s="57"/>
      <c r="Q8" s="75"/>
      <c r="R8" s="73" t="s">
        <v>131</v>
      </c>
      <c r="V8" s="1"/>
    </row>
    <row r="9" spans="1:22" ht="22.5">
      <c r="A9" s="63">
        <v>2</v>
      </c>
      <c r="B9" s="3">
        <v>12264</v>
      </c>
      <c r="C9" s="22" t="s">
        <v>60</v>
      </c>
      <c r="D9" s="3">
        <v>12264</v>
      </c>
      <c r="E9" s="62">
        <v>37</v>
      </c>
      <c r="F9" s="77">
        <v>34</v>
      </c>
      <c r="G9" s="24">
        <v>5</v>
      </c>
      <c r="H9" s="14">
        <v>0</v>
      </c>
      <c r="I9" s="14">
        <f t="shared" si="0"/>
        <v>5</v>
      </c>
      <c r="J9" s="14">
        <v>1</v>
      </c>
      <c r="K9" s="54">
        <f t="shared" si="1"/>
        <v>0</v>
      </c>
      <c r="L9" s="52"/>
      <c r="M9" s="54"/>
      <c r="N9" s="98"/>
      <c r="O9" s="47"/>
      <c r="P9" s="14"/>
      <c r="Q9" s="4"/>
      <c r="R9" s="73" t="s">
        <v>138</v>
      </c>
    </row>
    <row r="10" spans="1:22">
      <c r="A10" s="89">
        <v>3</v>
      </c>
      <c r="B10" s="2">
        <v>6966</v>
      </c>
      <c r="C10" s="6" t="s">
        <v>21</v>
      </c>
      <c r="D10" s="2">
        <v>6966</v>
      </c>
      <c r="E10" s="62">
        <v>115</v>
      </c>
      <c r="F10" s="77">
        <v>112</v>
      </c>
      <c r="G10" s="24">
        <v>7</v>
      </c>
      <c r="H10" s="14">
        <v>1</v>
      </c>
      <c r="I10" s="14">
        <f t="shared" si="0"/>
        <v>6</v>
      </c>
      <c r="J10" s="14">
        <v>3</v>
      </c>
      <c r="K10" s="53">
        <f t="shared" si="1"/>
        <v>0.14285714285714285</v>
      </c>
      <c r="L10" s="52"/>
      <c r="M10" s="52"/>
      <c r="N10" s="95" t="s">
        <v>118</v>
      </c>
      <c r="O10" s="50"/>
      <c r="P10" s="57"/>
      <c r="Q10" s="75"/>
      <c r="R10" s="4"/>
    </row>
    <row r="11" spans="1:22">
      <c r="A11" s="89">
        <v>3</v>
      </c>
      <c r="B11" s="2">
        <v>11479</v>
      </c>
      <c r="C11" s="6" t="s">
        <v>21</v>
      </c>
      <c r="D11" s="2">
        <v>11479</v>
      </c>
      <c r="E11" s="62">
        <v>120</v>
      </c>
      <c r="F11" s="77">
        <v>125</v>
      </c>
      <c r="G11" s="24">
        <v>7</v>
      </c>
      <c r="H11" s="14">
        <v>0</v>
      </c>
      <c r="I11" s="14">
        <f t="shared" si="0"/>
        <v>7</v>
      </c>
      <c r="J11" s="14">
        <v>0</v>
      </c>
      <c r="K11" s="54">
        <f t="shared" si="1"/>
        <v>0</v>
      </c>
      <c r="L11" s="52"/>
      <c r="M11" s="52"/>
      <c r="N11" s="98"/>
      <c r="O11" s="47"/>
      <c r="P11" s="14"/>
      <c r="Q11" s="75"/>
      <c r="R11" s="56" t="s">
        <v>137</v>
      </c>
    </row>
    <row r="12" spans="1:22">
      <c r="A12" s="90">
        <v>3</v>
      </c>
      <c r="B12" s="20">
        <v>13646</v>
      </c>
      <c r="C12" s="28" t="s">
        <v>33</v>
      </c>
      <c r="D12" s="20">
        <v>13646</v>
      </c>
      <c r="E12" s="67">
        <v>43</v>
      </c>
      <c r="F12" s="78">
        <v>47</v>
      </c>
      <c r="G12" s="79">
        <v>5</v>
      </c>
      <c r="H12" s="47">
        <v>1</v>
      </c>
      <c r="I12" s="47">
        <f t="shared" si="0"/>
        <v>4</v>
      </c>
      <c r="J12" s="47">
        <v>0</v>
      </c>
      <c r="K12" s="53">
        <f t="shared" si="1"/>
        <v>0.2</v>
      </c>
      <c r="L12" s="54"/>
      <c r="M12" s="54"/>
      <c r="N12" s="98"/>
      <c r="O12" s="47"/>
      <c r="P12" s="57"/>
      <c r="Q12" s="75"/>
      <c r="R12" s="86" t="s">
        <v>116</v>
      </c>
    </row>
    <row r="13" spans="1:22">
      <c r="A13" s="89">
        <v>4</v>
      </c>
      <c r="B13" s="2">
        <v>1136</v>
      </c>
      <c r="C13" s="6" t="s">
        <v>13</v>
      </c>
      <c r="D13" s="2">
        <v>1136</v>
      </c>
      <c r="E13" s="62">
        <v>90</v>
      </c>
      <c r="F13" s="77">
        <v>96</v>
      </c>
      <c r="G13" s="24">
        <v>5</v>
      </c>
      <c r="H13" s="14">
        <v>5</v>
      </c>
      <c r="I13" s="14">
        <f t="shared" si="0"/>
        <v>0</v>
      </c>
      <c r="J13" s="14">
        <v>2</v>
      </c>
      <c r="K13" s="52">
        <f t="shared" si="1"/>
        <v>1</v>
      </c>
      <c r="L13" s="52"/>
      <c r="M13" s="52"/>
      <c r="N13" s="97">
        <v>45580</v>
      </c>
      <c r="O13" s="87"/>
      <c r="P13" s="57"/>
      <c r="Q13" s="75"/>
      <c r="R13" s="73"/>
    </row>
    <row r="14" spans="1:22" ht="22.5">
      <c r="A14" s="63">
        <v>4</v>
      </c>
      <c r="B14" s="2">
        <v>8606</v>
      </c>
      <c r="C14" s="22" t="s">
        <v>25</v>
      </c>
      <c r="D14" s="2">
        <v>8606</v>
      </c>
      <c r="E14" s="62">
        <v>35</v>
      </c>
      <c r="F14" s="77">
        <v>36</v>
      </c>
      <c r="G14" s="24">
        <v>5</v>
      </c>
      <c r="H14" s="14">
        <v>0</v>
      </c>
      <c r="I14" s="14">
        <f t="shared" si="0"/>
        <v>5</v>
      </c>
      <c r="J14" s="14">
        <v>1</v>
      </c>
      <c r="K14" s="54">
        <f t="shared" si="1"/>
        <v>0</v>
      </c>
      <c r="L14" s="54"/>
      <c r="M14" s="52"/>
      <c r="N14" s="98"/>
      <c r="O14" s="47"/>
      <c r="P14" s="57"/>
      <c r="Q14" s="75"/>
      <c r="R14" s="73" t="s">
        <v>133</v>
      </c>
    </row>
    <row r="15" spans="1:22">
      <c r="A15" s="89">
        <v>4</v>
      </c>
      <c r="B15" s="2">
        <v>9561</v>
      </c>
      <c r="C15" s="6" t="s">
        <v>26</v>
      </c>
      <c r="D15" s="2">
        <v>9561</v>
      </c>
      <c r="E15" s="62">
        <v>34</v>
      </c>
      <c r="F15" s="77">
        <v>36</v>
      </c>
      <c r="G15" s="24">
        <v>5</v>
      </c>
      <c r="H15" s="14">
        <v>2</v>
      </c>
      <c r="I15" s="14">
        <f t="shared" si="0"/>
        <v>3</v>
      </c>
      <c r="J15" s="14">
        <v>0</v>
      </c>
      <c r="K15" s="53">
        <f t="shared" si="1"/>
        <v>0.4</v>
      </c>
      <c r="L15" s="52"/>
      <c r="M15" s="52"/>
      <c r="N15" s="95" t="s">
        <v>117</v>
      </c>
      <c r="O15" s="50"/>
      <c r="P15" s="57"/>
      <c r="Q15" s="4"/>
      <c r="R15" s="73"/>
    </row>
    <row r="16" spans="1:22" ht="22.5">
      <c r="A16" s="89">
        <v>5</v>
      </c>
      <c r="B16" s="2">
        <v>7961</v>
      </c>
      <c r="C16" s="6" t="s">
        <v>23</v>
      </c>
      <c r="D16" s="2">
        <v>7961</v>
      </c>
      <c r="E16" s="62">
        <v>54</v>
      </c>
      <c r="F16" s="77">
        <v>58</v>
      </c>
      <c r="G16" s="24">
        <v>5</v>
      </c>
      <c r="H16" s="14">
        <v>2</v>
      </c>
      <c r="I16" s="14">
        <f t="shared" si="0"/>
        <v>3</v>
      </c>
      <c r="J16" s="14">
        <v>3</v>
      </c>
      <c r="K16" s="53">
        <f t="shared" si="1"/>
        <v>0.4</v>
      </c>
      <c r="L16" s="52"/>
      <c r="M16" s="52"/>
      <c r="N16" s="95" t="s">
        <v>124</v>
      </c>
      <c r="O16" s="47"/>
      <c r="P16" s="57"/>
      <c r="Q16" s="75"/>
      <c r="R16" s="73" t="s">
        <v>111</v>
      </c>
    </row>
    <row r="17" spans="1:18">
      <c r="A17" s="89">
        <v>5</v>
      </c>
      <c r="B17" s="2">
        <v>12181</v>
      </c>
      <c r="C17" s="6" t="s">
        <v>30</v>
      </c>
      <c r="D17" s="2">
        <v>12181</v>
      </c>
      <c r="E17" s="62">
        <v>243</v>
      </c>
      <c r="F17" s="77">
        <v>257</v>
      </c>
      <c r="G17" s="24">
        <v>15</v>
      </c>
      <c r="H17" s="14">
        <v>14</v>
      </c>
      <c r="I17" s="14">
        <f t="shared" si="0"/>
        <v>1</v>
      </c>
      <c r="J17" s="14">
        <v>3</v>
      </c>
      <c r="K17" s="81">
        <f t="shared" si="1"/>
        <v>0.93333333333333335</v>
      </c>
      <c r="L17" s="52"/>
      <c r="M17" s="52"/>
      <c r="N17" s="97"/>
      <c r="O17" s="50"/>
      <c r="P17" s="14"/>
      <c r="Q17" s="75"/>
      <c r="R17" s="73"/>
    </row>
    <row r="18" spans="1:18">
      <c r="A18" s="89">
        <v>5</v>
      </c>
      <c r="B18" s="2">
        <v>14239</v>
      </c>
      <c r="C18" s="6" t="s">
        <v>34</v>
      </c>
      <c r="D18" s="2">
        <v>14239</v>
      </c>
      <c r="E18" s="62">
        <v>48</v>
      </c>
      <c r="F18" s="77">
        <v>49</v>
      </c>
      <c r="G18" s="24">
        <v>5</v>
      </c>
      <c r="H18" s="14">
        <v>0</v>
      </c>
      <c r="I18" s="14">
        <f t="shared" si="0"/>
        <v>5</v>
      </c>
      <c r="J18" s="14">
        <v>1</v>
      </c>
      <c r="K18" s="54">
        <f t="shared" si="1"/>
        <v>0</v>
      </c>
      <c r="L18" s="52"/>
      <c r="M18" s="52"/>
      <c r="N18" s="97">
        <v>45567</v>
      </c>
      <c r="O18" s="50"/>
      <c r="P18" s="14"/>
      <c r="Q18" s="75"/>
      <c r="R18" s="73"/>
    </row>
    <row r="19" spans="1:18">
      <c r="A19" s="63">
        <v>6</v>
      </c>
      <c r="B19" s="2">
        <v>5214</v>
      </c>
      <c r="C19" s="22" t="s">
        <v>15</v>
      </c>
      <c r="D19" s="2">
        <v>5214</v>
      </c>
      <c r="E19" s="62">
        <v>103</v>
      </c>
      <c r="F19" s="77">
        <v>107</v>
      </c>
      <c r="G19" s="24">
        <v>6</v>
      </c>
      <c r="H19" s="14">
        <v>4</v>
      </c>
      <c r="I19" s="14">
        <f t="shared" si="0"/>
        <v>2</v>
      </c>
      <c r="J19" s="14">
        <v>0</v>
      </c>
      <c r="K19" s="81">
        <f t="shared" si="1"/>
        <v>0.66666666666666663</v>
      </c>
      <c r="L19" s="52"/>
      <c r="M19" s="52"/>
      <c r="N19" s="95" t="s">
        <v>121</v>
      </c>
      <c r="O19" s="47"/>
      <c r="P19" s="57"/>
      <c r="Q19" s="75"/>
      <c r="R19" s="56" t="s">
        <v>129</v>
      </c>
    </row>
    <row r="20" spans="1:18" ht="22.5">
      <c r="A20" s="89">
        <v>6</v>
      </c>
      <c r="B20" s="2">
        <v>10304</v>
      </c>
      <c r="C20" s="6" t="s">
        <v>59</v>
      </c>
      <c r="D20" s="2">
        <v>10304</v>
      </c>
      <c r="E20" s="62">
        <v>64</v>
      </c>
      <c r="F20" s="77">
        <v>66</v>
      </c>
      <c r="G20" s="24">
        <v>5</v>
      </c>
      <c r="H20" s="14">
        <v>3</v>
      </c>
      <c r="I20" s="14">
        <f t="shared" si="0"/>
        <v>2</v>
      </c>
      <c r="J20" s="14">
        <v>9</v>
      </c>
      <c r="K20" s="81">
        <f t="shared" si="1"/>
        <v>0.6</v>
      </c>
      <c r="L20" s="52"/>
      <c r="M20" s="52"/>
      <c r="N20" s="97"/>
      <c r="O20" s="47"/>
      <c r="P20" s="57"/>
      <c r="Q20" s="4"/>
      <c r="R20" s="73" t="s">
        <v>135</v>
      </c>
    </row>
    <row r="21" spans="1:18">
      <c r="A21" s="89">
        <v>6</v>
      </c>
      <c r="B21" s="2">
        <v>13297</v>
      </c>
      <c r="C21" s="6" t="s">
        <v>32</v>
      </c>
      <c r="D21" s="2">
        <v>13297</v>
      </c>
      <c r="E21" s="62">
        <v>65</v>
      </c>
      <c r="F21" s="77">
        <v>66</v>
      </c>
      <c r="G21" s="24">
        <v>5</v>
      </c>
      <c r="H21" s="14">
        <v>1</v>
      </c>
      <c r="I21" s="14">
        <f t="shared" si="0"/>
        <v>4</v>
      </c>
      <c r="J21" s="14">
        <v>3</v>
      </c>
      <c r="K21" s="53">
        <f t="shared" si="1"/>
        <v>0.2</v>
      </c>
      <c r="L21" s="52"/>
      <c r="M21" s="52"/>
      <c r="N21" s="98"/>
      <c r="O21" s="50"/>
      <c r="P21" s="57"/>
      <c r="Q21" s="75"/>
      <c r="R21" s="73" t="s">
        <v>96</v>
      </c>
    </row>
    <row r="22" spans="1:18">
      <c r="A22" s="89">
        <v>7</v>
      </c>
      <c r="B22" s="2">
        <v>10733</v>
      </c>
      <c r="C22" s="6" t="s">
        <v>28</v>
      </c>
      <c r="D22" s="2">
        <v>10733</v>
      </c>
      <c r="E22" s="62">
        <v>179</v>
      </c>
      <c r="F22" s="77">
        <v>187</v>
      </c>
      <c r="G22" s="24">
        <v>11</v>
      </c>
      <c r="H22" s="14">
        <v>1</v>
      </c>
      <c r="I22" s="14">
        <f t="shared" si="0"/>
        <v>10</v>
      </c>
      <c r="J22" s="14">
        <v>0</v>
      </c>
      <c r="K22" s="53">
        <f t="shared" si="1"/>
        <v>9.0909090909090912E-2</v>
      </c>
      <c r="L22" s="52"/>
      <c r="M22" s="52"/>
      <c r="N22" s="95" t="s">
        <v>125</v>
      </c>
      <c r="O22" s="47"/>
      <c r="P22" s="57"/>
      <c r="Q22" s="75"/>
      <c r="R22" s="88" t="s">
        <v>136</v>
      </c>
    </row>
    <row r="23" spans="1:18" ht="22.5">
      <c r="A23" s="89">
        <v>7</v>
      </c>
      <c r="B23" s="3">
        <v>11246</v>
      </c>
      <c r="C23" s="6" t="s">
        <v>29</v>
      </c>
      <c r="D23" s="3">
        <v>11246</v>
      </c>
      <c r="E23" s="62">
        <v>109</v>
      </c>
      <c r="F23" s="77">
        <v>113</v>
      </c>
      <c r="G23" s="24">
        <v>6</v>
      </c>
      <c r="H23" s="14">
        <v>5</v>
      </c>
      <c r="I23" s="14">
        <f t="shared" si="0"/>
        <v>1</v>
      </c>
      <c r="J23" s="14">
        <v>1</v>
      </c>
      <c r="K23" s="81">
        <f t="shared" si="1"/>
        <v>0.83333333333333337</v>
      </c>
      <c r="L23" s="52"/>
      <c r="M23" s="52"/>
      <c r="N23" s="96" t="s">
        <v>119</v>
      </c>
      <c r="O23" s="50"/>
      <c r="P23" s="57"/>
      <c r="Q23" s="75"/>
      <c r="R23" s="73"/>
    </row>
    <row r="24" spans="1:18">
      <c r="A24" s="89">
        <v>8</v>
      </c>
      <c r="B24" s="2">
        <v>6739</v>
      </c>
      <c r="C24" s="6" t="s">
        <v>20</v>
      </c>
      <c r="D24" s="2">
        <v>6739</v>
      </c>
      <c r="E24" s="62">
        <v>64</v>
      </c>
      <c r="F24" s="77">
        <v>75</v>
      </c>
      <c r="G24" s="24">
        <v>5</v>
      </c>
      <c r="H24" s="14">
        <v>0</v>
      </c>
      <c r="I24" s="14">
        <f t="shared" si="0"/>
        <v>5</v>
      </c>
      <c r="J24" s="14">
        <v>0</v>
      </c>
      <c r="K24" s="54">
        <f t="shared" si="1"/>
        <v>0</v>
      </c>
      <c r="L24" s="52"/>
      <c r="M24" s="52"/>
      <c r="N24" s="97">
        <v>45579</v>
      </c>
      <c r="O24" s="47"/>
      <c r="P24" s="57"/>
      <c r="Q24" s="75"/>
      <c r="R24" s="88" t="s">
        <v>132</v>
      </c>
    </row>
    <row r="25" spans="1:18" ht="12.75" customHeight="1">
      <c r="A25" s="63">
        <v>8</v>
      </c>
      <c r="B25" s="2">
        <v>9731</v>
      </c>
      <c r="C25" s="22" t="s">
        <v>27</v>
      </c>
      <c r="D25" s="2">
        <v>9731</v>
      </c>
      <c r="E25" s="62">
        <v>65</v>
      </c>
      <c r="F25" s="77">
        <v>49</v>
      </c>
      <c r="G25" s="24">
        <v>5</v>
      </c>
      <c r="H25" s="14">
        <v>0</v>
      </c>
      <c r="I25" s="14">
        <f t="shared" si="0"/>
        <v>5</v>
      </c>
      <c r="J25" s="14">
        <v>3</v>
      </c>
      <c r="K25" s="54">
        <f t="shared" si="1"/>
        <v>0</v>
      </c>
      <c r="L25" s="52"/>
      <c r="M25" s="52"/>
      <c r="N25" s="97"/>
      <c r="O25" s="50"/>
      <c r="P25" s="57"/>
      <c r="Q25" s="75"/>
      <c r="R25" s="73"/>
    </row>
    <row r="26" spans="1:18" ht="12.75" customHeight="1">
      <c r="A26" s="90">
        <v>8</v>
      </c>
      <c r="B26" s="20">
        <v>17140</v>
      </c>
      <c r="C26" s="28" t="s">
        <v>36</v>
      </c>
      <c r="D26" s="20">
        <v>17140</v>
      </c>
      <c r="E26" s="67">
        <v>27</v>
      </c>
      <c r="F26" s="78">
        <v>18</v>
      </c>
      <c r="G26" s="79">
        <v>5</v>
      </c>
      <c r="H26" s="47">
        <v>0</v>
      </c>
      <c r="I26" s="47">
        <f t="shared" si="0"/>
        <v>5</v>
      </c>
      <c r="J26" s="47">
        <v>0</v>
      </c>
      <c r="K26" s="54">
        <f t="shared" si="1"/>
        <v>0</v>
      </c>
      <c r="L26" s="83"/>
      <c r="M26" s="54"/>
      <c r="N26" s="98"/>
      <c r="O26" s="47"/>
      <c r="P26" s="14"/>
      <c r="Q26" s="4"/>
      <c r="R26" s="86" t="s">
        <v>116</v>
      </c>
    </row>
    <row r="27" spans="1:18">
      <c r="A27" s="89">
        <v>9</v>
      </c>
      <c r="B27" s="2">
        <v>6010</v>
      </c>
      <c r="C27" s="6" t="s">
        <v>18</v>
      </c>
      <c r="D27" s="2">
        <v>6010</v>
      </c>
      <c r="E27" s="62">
        <v>92</v>
      </c>
      <c r="F27" s="77">
        <v>92</v>
      </c>
      <c r="G27" s="24">
        <v>5</v>
      </c>
      <c r="H27" s="14">
        <v>4</v>
      </c>
      <c r="I27" s="14">
        <f t="shared" si="0"/>
        <v>1</v>
      </c>
      <c r="J27" s="14">
        <v>1</v>
      </c>
      <c r="K27" s="81">
        <f t="shared" si="1"/>
        <v>0.8</v>
      </c>
      <c r="L27" s="52"/>
      <c r="M27" s="52"/>
      <c r="N27" s="97"/>
      <c r="O27" s="50"/>
      <c r="P27" s="57"/>
      <c r="Q27" s="75"/>
      <c r="R27" s="4"/>
    </row>
    <row r="28" spans="1:18" ht="22.5">
      <c r="A28" s="89">
        <v>9</v>
      </c>
      <c r="B28" s="2">
        <v>14399</v>
      </c>
      <c r="C28" s="6" t="s">
        <v>35</v>
      </c>
      <c r="D28" s="2">
        <v>14399</v>
      </c>
      <c r="E28" s="62">
        <v>92</v>
      </c>
      <c r="F28" s="77">
        <v>92</v>
      </c>
      <c r="G28" s="24">
        <v>5</v>
      </c>
      <c r="H28" s="14">
        <v>0</v>
      </c>
      <c r="I28" s="14">
        <f t="shared" si="0"/>
        <v>5</v>
      </c>
      <c r="J28" s="14">
        <v>0</v>
      </c>
      <c r="K28" s="54">
        <f t="shared" si="1"/>
        <v>0</v>
      </c>
      <c r="L28" s="52"/>
      <c r="M28" s="52"/>
      <c r="N28" s="98"/>
      <c r="O28" s="50"/>
      <c r="P28" s="14"/>
      <c r="Q28" s="75"/>
      <c r="R28" s="73"/>
    </row>
    <row r="29" spans="1:18">
      <c r="A29" s="89">
        <v>9</v>
      </c>
      <c r="B29" s="2">
        <v>16127</v>
      </c>
      <c r="C29" s="6" t="s">
        <v>49</v>
      </c>
      <c r="D29" s="2">
        <v>16127</v>
      </c>
      <c r="E29" s="62">
        <v>47</v>
      </c>
      <c r="F29" s="77">
        <v>48</v>
      </c>
      <c r="G29" s="24">
        <v>5</v>
      </c>
      <c r="H29" s="14">
        <v>1</v>
      </c>
      <c r="I29" s="14">
        <f t="shared" si="0"/>
        <v>4</v>
      </c>
      <c r="J29" s="14">
        <v>0</v>
      </c>
      <c r="K29" s="53">
        <f t="shared" si="1"/>
        <v>0.2</v>
      </c>
      <c r="L29" s="52"/>
      <c r="M29" s="52"/>
      <c r="N29" s="98"/>
      <c r="O29" s="47"/>
      <c r="P29" s="14"/>
      <c r="Q29" s="75"/>
      <c r="R29" s="73" t="s">
        <v>140</v>
      </c>
    </row>
    <row r="30" spans="1:18" ht="22.5">
      <c r="A30" s="89">
        <v>10</v>
      </c>
      <c r="B30" s="2">
        <v>14764</v>
      </c>
      <c r="C30" s="6" t="s">
        <v>62</v>
      </c>
      <c r="D30" s="2">
        <v>14764</v>
      </c>
      <c r="E30" s="62">
        <v>45</v>
      </c>
      <c r="F30" s="77">
        <v>59</v>
      </c>
      <c r="G30" s="24">
        <v>5</v>
      </c>
      <c r="H30" s="14">
        <v>3</v>
      </c>
      <c r="I30" s="14">
        <f t="shared" si="0"/>
        <v>2</v>
      </c>
      <c r="J30" s="14">
        <v>2</v>
      </c>
      <c r="K30" s="81">
        <f t="shared" si="1"/>
        <v>0.6</v>
      </c>
      <c r="L30" s="52"/>
      <c r="M30" s="52"/>
      <c r="N30" s="98"/>
      <c r="O30" s="47"/>
      <c r="P30" s="14"/>
      <c r="Q30" s="76"/>
      <c r="R30" s="73" t="s">
        <v>140</v>
      </c>
    </row>
    <row r="31" spans="1:18" ht="18">
      <c r="A31" s="89">
        <v>10</v>
      </c>
      <c r="B31" s="2">
        <v>15418</v>
      </c>
      <c r="C31" s="29" t="s">
        <v>61</v>
      </c>
      <c r="D31" s="2">
        <v>15418</v>
      </c>
      <c r="E31" s="62">
        <v>79</v>
      </c>
      <c r="F31" s="77">
        <v>64</v>
      </c>
      <c r="G31" s="24">
        <v>5</v>
      </c>
      <c r="H31" s="14">
        <v>2</v>
      </c>
      <c r="I31" s="14">
        <f t="shared" si="0"/>
        <v>3</v>
      </c>
      <c r="J31" s="14">
        <v>1</v>
      </c>
      <c r="K31" s="53">
        <f t="shared" si="1"/>
        <v>0.4</v>
      </c>
      <c r="L31" s="52"/>
      <c r="M31" s="52"/>
      <c r="N31" s="98"/>
      <c r="O31" s="47"/>
      <c r="P31" s="14"/>
      <c r="Q31" s="75"/>
      <c r="R31" s="4" t="s">
        <v>141</v>
      </c>
    </row>
    <row r="32" spans="1:18" ht="22.5">
      <c r="A32" s="89">
        <v>10</v>
      </c>
      <c r="B32" s="2" t="s">
        <v>101</v>
      </c>
      <c r="C32" s="74" t="s">
        <v>102</v>
      </c>
      <c r="D32" s="2" t="s">
        <v>101</v>
      </c>
      <c r="E32" s="62"/>
      <c r="F32" s="77"/>
      <c r="G32" s="24"/>
      <c r="H32" s="14"/>
      <c r="I32" s="14"/>
      <c r="J32" s="46">
        <v>8</v>
      </c>
      <c r="K32" s="25" t="s">
        <v>45</v>
      </c>
      <c r="L32" s="25" t="s">
        <v>45</v>
      </c>
      <c r="M32" s="25" t="s">
        <v>45</v>
      </c>
      <c r="N32" s="99" t="s">
        <v>45</v>
      </c>
      <c r="O32" s="25" t="s">
        <v>45</v>
      </c>
      <c r="P32" s="14"/>
      <c r="Q32" s="4"/>
      <c r="R32" s="73" t="s">
        <v>45</v>
      </c>
    </row>
    <row r="33" spans="1:18">
      <c r="A33" s="90">
        <v>11</v>
      </c>
      <c r="B33" s="20">
        <v>7401</v>
      </c>
      <c r="C33" s="28" t="s">
        <v>22</v>
      </c>
      <c r="D33" s="20">
        <v>7401</v>
      </c>
      <c r="E33" s="67">
        <v>45</v>
      </c>
      <c r="F33" s="78">
        <v>41</v>
      </c>
      <c r="G33" s="79">
        <v>5</v>
      </c>
      <c r="H33" s="47">
        <v>0</v>
      </c>
      <c r="I33" s="47">
        <f>SUM(G33-H33)</f>
        <v>5</v>
      </c>
      <c r="J33" s="47">
        <v>1</v>
      </c>
      <c r="K33" s="54">
        <f>SUM(H33/G33)</f>
        <v>0</v>
      </c>
      <c r="L33" s="54"/>
      <c r="M33" s="54"/>
      <c r="N33" s="98"/>
      <c r="O33" s="47"/>
      <c r="P33" s="101"/>
      <c r="Q33" s="71"/>
      <c r="R33" s="102" t="s">
        <v>113</v>
      </c>
    </row>
    <row r="34" spans="1:18" ht="22.5">
      <c r="A34" s="63">
        <v>12</v>
      </c>
      <c r="B34" s="2">
        <v>5347</v>
      </c>
      <c r="C34" s="22" t="s">
        <v>16</v>
      </c>
      <c r="D34" s="2">
        <v>5347</v>
      </c>
      <c r="E34" s="62">
        <v>53</v>
      </c>
      <c r="F34" s="77">
        <v>49</v>
      </c>
      <c r="G34" s="24">
        <v>5</v>
      </c>
      <c r="H34" s="14">
        <v>0</v>
      </c>
      <c r="I34" s="14">
        <f>SUM(G34-H34)</f>
        <v>5</v>
      </c>
      <c r="J34" s="14">
        <v>1</v>
      </c>
      <c r="K34" s="54">
        <f>SUM(H34/G34)</f>
        <v>0</v>
      </c>
      <c r="L34" s="54"/>
      <c r="M34" s="54"/>
      <c r="N34" s="98"/>
      <c r="O34" s="47"/>
      <c r="P34" s="57"/>
      <c r="Q34" s="4"/>
      <c r="R34" s="56" t="s">
        <v>130</v>
      </c>
    </row>
    <row r="35" spans="1:18" ht="33.75">
      <c r="A35" s="90">
        <v>12</v>
      </c>
      <c r="B35" s="20">
        <v>8350</v>
      </c>
      <c r="C35" s="28" t="s">
        <v>24</v>
      </c>
      <c r="D35" s="20">
        <v>8350</v>
      </c>
      <c r="E35" s="67">
        <v>75</v>
      </c>
      <c r="F35" s="78">
        <v>68</v>
      </c>
      <c r="G35" s="79">
        <v>5</v>
      </c>
      <c r="H35" s="47">
        <v>0</v>
      </c>
      <c r="I35" s="47">
        <f>SUM(G35-H35)</f>
        <v>5</v>
      </c>
      <c r="J35" s="47">
        <v>2</v>
      </c>
      <c r="K35" s="82" t="s">
        <v>45</v>
      </c>
      <c r="L35" s="82" t="s">
        <v>45</v>
      </c>
      <c r="M35" s="82" t="s">
        <v>45</v>
      </c>
      <c r="N35" s="98" t="s">
        <v>45</v>
      </c>
      <c r="O35" s="47" t="s">
        <v>45</v>
      </c>
      <c r="P35" s="47" t="s">
        <v>45</v>
      </c>
      <c r="Q35" s="47" t="s">
        <v>45</v>
      </c>
      <c r="R35" s="71" t="s">
        <v>80</v>
      </c>
    </row>
    <row r="36" spans="1:18">
      <c r="A36" s="63">
        <v>14</v>
      </c>
      <c r="B36" s="2">
        <v>2611</v>
      </c>
      <c r="C36" s="6" t="s">
        <v>14</v>
      </c>
      <c r="D36" s="2">
        <v>2611</v>
      </c>
      <c r="E36" s="62">
        <v>43</v>
      </c>
      <c r="F36" s="77">
        <v>42</v>
      </c>
      <c r="G36" s="24">
        <v>5</v>
      </c>
      <c r="H36" s="14">
        <v>3</v>
      </c>
      <c r="I36" s="14">
        <f>SUM(G36-H36)</f>
        <v>2</v>
      </c>
      <c r="J36" s="14">
        <v>1</v>
      </c>
      <c r="K36" s="81">
        <f>SUM(H36/G36)</f>
        <v>0.6</v>
      </c>
      <c r="L36" s="52"/>
      <c r="M36" s="52"/>
      <c r="N36" s="95" t="s">
        <v>123</v>
      </c>
      <c r="O36" s="48"/>
      <c r="P36" s="57"/>
      <c r="Q36" s="4"/>
      <c r="R36" s="73" t="s">
        <v>128</v>
      </c>
    </row>
    <row r="37" spans="1:18">
      <c r="A37" s="89">
        <v>14</v>
      </c>
      <c r="B37" s="84">
        <v>6147</v>
      </c>
      <c r="C37" s="6" t="s">
        <v>19</v>
      </c>
      <c r="D37" s="84">
        <v>6147</v>
      </c>
      <c r="E37" s="62">
        <v>57</v>
      </c>
      <c r="F37" s="77">
        <v>58</v>
      </c>
      <c r="G37" s="24">
        <v>5</v>
      </c>
      <c r="H37" s="14">
        <v>8</v>
      </c>
      <c r="I37" s="14" t="s">
        <v>45</v>
      </c>
      <c r="J37" s="72">
        <v>2</v>
      </c>
      <c r="K37" s="52">
        <f>SUM(H37/G37)</f>
        <v>1.6</v>
      </c>
      <c r="L37" s="52"/>
      <c r="M37" s="52"/>
      <c r="N37" s="97"/>
      <c r="O37" s="50"/>
      <c r="P37" s="14"/>
      <c r="Q37" s="4"/>
      <c r="R37" s="4"/>
    </row>
    <row r="38" spans="1:18">
      <c r="A38" s="63"/>
      <c r="B38" s="80">
        <v>97043</v>
      </c>
      <c r="C38" s="22" t="s">
        <v>56</v>
      </c>
      <c r="D38" s="80" t="s">
        <v>97</v>
      </c>
      <c r="E38" s="63"/>
      <c r="F38" s="77">
        <v>547</v>
      </c>
      <c r="G38" s="24"/>
      <c r="H38" s="14"/>
      <c r="I38" s="14"/>
      <c r="J38" s="72">
        <v>0</v>
      </c>
      <c r="K38" s="4"/>
      <c r="L38" s="4"/>
      <c r="M38" s="4"/>
      <c r="N38" s="100"/>
      <c r="O38" s="4" t="s">
        <v>45</v>
      </c>
      <c r="P38" s="4"/>
      <c r="Q38" s="4"/>
      <c r="R38" s="5"/>
    </row>
    <row r="39" spans="1:18">
      <c r="A39" s="63"/>
      <c r="B39" s="80">
        <v>98043</v>
      </c>
      <c r="C39" s="22" t="s">
        <v>56</v>
      </c>
      <c r="D39" s="80" t="s">
        <v>83</v>
      </c>
      <c r="E39" s="63"/>
      <c r="F39" s="77">
        <v>122</v>
      </c>
      <c r="G39" s="24"/>
      <c r="H39" s="14"/>
      <c r="I39" s="14"/>
      <c r="J39" s="72">
        <v>0</v>
      </c>
      <c r="K39" s="4"/>
      <c r="L39" s="4"/>
      <c r="M39" s="4"/>
      <c r="N39" s="100"/>
      <c r="O39" s="4" t="s">
        <v>45</v>
      </c>
      <c r="P39" s="4"/>
      <c r="Q39" s="4"/>
      <c r="R3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868C-6B20-43DA-A6AF-813678599F3E}">
  <dimension ref="H14"/>
  <sheetViews>
    <sheetView workbookViewId="0">
      <selection sqref="A1:H12"/>
    </sheetView>
  </sheetViews>
  <sheetFormatPr defaultRowHeight="15"/>
  <sheetData>
    <row r="14" spans="8:8">
      <c r="H14" s="16">
        <f>SUM(H13:H13)</f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Council</vt:lpstr>
      <vt:lpstr>By District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 kelly</dc:creator>
  <cp:lastModifiedBy>Karl VanMaren</cp:lastModifiedBy>
  <cp:lastPrinted>2024-11-18T21:50:11Z</cp:lastPrinted>
  <dcterms:created xsi:type="dcterms:W3CDTF">2023-03-20T23:50:45Z</dcterms:created>
  <dcterms:modified xsi:type="dcterms:W3CDTF">2024-11-22T21:29:18Z</dcterms:modified>
</cp:coreProperties>
</file>