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l.I5K\Catholic\KC\State\2022-2023\20230506-State-Convention-Ogden-(DD2-Paul-Tinker)\Committees\Frank-Audit-Budget-26-APR-2023\Final-Copies\"/>
    </mc:Choice>
  </mc:AlternateContent>
  <xr:revisionPtr revIDLastSave="0" documentId="13_ncr:1_{114DC503-19D5-47BD-9E46-B298E482C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E34" i="1" l="1"/>
  <c r="E9" i="1"/>
  <c r="G61" i="1" l="1"/>
  <c r="E60" i="1"/>
  <c r="E61" i="1" s="1"/>
  <c r="E54" i="1"/>
  <c r="E49" i="1"/>
  <c r="E40" i="1"/>
  <c r="B45" i="1"/>
  <c r="B55" i="1"/>
  <c r="B40" i="1"/>
  <c r="B47" i="1" l="1"/>
  <c r="B61" i="1" s="1"/>
</calcChain>
</file>

<file path=xl/sharedStrings.xml><?xml version="1.0" encoding="utf-8"?>
<sst xmlns="http://schemas.openxmlformats.org/spreadsheetml/2006/main" count="140" uniqueCount="131">
  <si>
    <r>
      <rPr>
        <sz val="13"/>
        <rFont val="Times New Roman"/>
        <family val="1"/>
      </rPr>
      <t>2023-2024 BUDGET</t>
    </r>
  </si>
  <si>
    <r>
      <rPr>
        <sz val="13"/>
        <rFont val="Times New Roman"/>
        <family val="1"/>
      </rPr>
      <t>Based on Membership: 4/1/2023</t>
    </r>
  </si>
  <si>
    <r>
      <rPr>
        <sz val="10"/>
        <rFont val="Calibri"/>
        <family val="2"/>
      </rPr>
      <t>AS OF:</t>
    </r>
  </si>
  <si>
    <t>6000 State Council Operating Expenses</t>
  </si>
  <si>
    <t>Total 6000/6600  Operating Expenses</t>
  </si>
  <si>
    <t>Total 6200 State Convention Expenses</t>
  </si>
  <si>
    <t>Total 6300 State Org / Mid Year Expenses</t>
  </si>
  <si>
    <t>Total 6400 Supreme Convention Expenses</t>
  </si>
  <si>
    <t>Total 6500 Youth Program Expenses</t>
  </si>
  <si>
    <t>4200 Honest Abe Sales</t>
  </si>
  <si>
    <t>4200 Honest Abe supplies</t>
  </si>
  <si>
    <t>Total 4000 Pass Thru Income</t>
  </si>
  <si>
    <t>4000 State Council In/Out Expenses</t>
  </si>
  <si>
    <t>Reserve Funds Unrealized Budget Expenses</t>
  </si>
  <si>
    <t>Total 4000 In/Out Operating Expenses</t>
  </si>
  <si>
    <t>gen fund</t>
  </si>
  <si>
    <t>INCOME</t>
  </si>
  <si>
    <t>FY23-24</t>
  </si>
  <si>
    <t>EXPENSES</t>
  </si>
  <si>
    <t>Comment</t>
  </si>
  <si>
    <t>Reserve</t>
  </si>
  <si>
    <t>Council Per Capita</t>
  </si>
  <si>
    <t>4001 00602 Per Capita</t>
  </si>
  <si>
    <t>4002 00777 Per Capita</t>
  </si>
  <si>
    <t>4500 Masters Fund</t>
  </si>
  <si>
    <t>4003 01129 Per Capita</t>
  </si>
  <si>
    <t>4600 4th Degree Scholarship Fund</t>
  </si>
  <si>
    <t>4004 01136 Per Capita</t>
  </si>
  <si>
    <t>4005 02611 Per Capita</t>
  </si>
  <si>
    <t>funds</t>
  </si>
  <si>
    <t>Account</t>
  </si>
  <si>
    <t>4006 05214 Per Capita</t>
  </si>
  <si>
    <t>6005 Audit Expense</t>
  </si>
  <si>
    <t>4007 05347 Per Capita</t>
  </si>
  <si>
    <t>6010 Bank Charges Expense</t>
  </si>
  <si>
    <t>4008 05502 Per Capita</t>
  </si>
  <si>
    <t>6015 Insurance Premiums</t>
  </si>
  <si>
    <t>Insurance</t>
  </si>
  <si>
    <t>4009 06010 Per Capita</t>
  </si>
  <si>
    <t>6020 Officer-Director Travel</t>
  </si>
  <si>
    <t>4008 06147 Per Capita</t>
  </si>
  <si>
    <t>6025 Postage</t>
  </si>
  <si>
    <t>4011 06739 Per Capita</t>
  </si>
  <si>
    <t>6030 State Awards Expense</t>
  </si>
  <si>
    <t>4012 06966 Per Capita</t>
  </si>
  <si>
    <t>6035 State Officer Stipend</t>
  </si>
  <si>
    <t>Bylaws</t>
  </si>
  <si>
    <t>4013 07401 Per Capita</t>
  </si>
  <si>
    <t>6055 State of Utah Admin Fees</t>
  </si>
  <si>
    <t>4014 07961 Per Capita</t>
  </si>
  <si>
    <t>6065 Convocation</t>
  </si>
  <si>
    <t>2 clergy events</t>
  </si>
  <si>
    <t>4015 08350 Per Capita</t>
  </si>
  <si>
    <t>6070 Supplies</t>
  </si>
  <si>
    <t>4016 08606 Per Capita</t>
  </si>
  <si>
    <t>6610 Catholic Advertising</t>
  </si>
  <si>
    <t>IMC 2X</t>
  </si>
  <si>
    <t>4017 09561 Per Capita</t>
  </si>
  <si>
    <t>6615 Promotional Pins</t>
  </si>
  <si>
    <t>4018 09731 Per Capita</t>
  </si>
  <si>
    <t>6620 Council Development</t>
  </si>
  <si>
    <t>4019 09849 Per Capita</t>
  </si>
  <si>
    <t>6625 ST Council Christmas Social</t>
  </si>
  <si>
    <t>4020 10304 Per Capita</t>
  </si>
  <si>
    <t>6630 Ceremonial Expense</t>
  </si>
  <si>
    <t>4021 10733 Per Capita</t>
  </si>
  <si>
    <t>6635 Marketing</t>
  </si>
  <si>
    <t>4022 11246 Per Capita</t>
  </si>
  <si>
    <t>6640 Membership/New Member Incentives</t>
  </si>
  <si>
    <t>Incentive plan</t>
  </si>
  <si>
    <t>4023 11479 Per Capita</t>
  </si>
  <si>
    <t>6645 Provincial Meeting</t>
  </si>
  <si>
    <t>4025 12181 Per Capita</t>
  </si>
  <si>
    <t>6650 Technology Expenses</t>
  </si>
  <si>
    <t>Software, Projections</t>
  </si>
  <si>
    <t>4026 12264 Per Capita</t>
  </si>
  <si>
    <t>6655 State Officer &amp; DD Shirts/badges</t>
  </si>
  <si>
    <t>4027 12959 Per Capita</t>
  </si>
  <si>
    <t>6660 Storage Unit</t>
  </si>
  <si>
    <t>4028 13297 Per Capita</t>
  </si>
  <si>
    <t>6670 Miscellaneous</t>
  </si>
  <si>
    <t>4029 13646 Per Capita</t>
  </si>
  <si>
    <t>6690 Fourth Degree Promotion</t>
  </si>
  <si>
    <t>4030 14239 Per Capita</t>
  </si>
  <si>
    <t>4031 14399 Per Capita</t>
  </si>
  <si>
    <t>6200 State Convention</t>
  </si>
  <si>
    <t>4032 14764 Per Capita</t>
  </si>
  <si>
    <t>6210 Delegate Travel Expense</t>
  </si>
  <si>
    <t>Convention res</t>
  </si>
  <si>
    <t>4033 15418 Per Capita</t>
  </si>
  <si>
    <t>6220 General Convention Expenses</t>
  </si>
  <si>
    <t>4036 16127 Per Capita</t>
  </si>
  <si>
    <t>6230 Honorees at State Convention</t>
  </si>
  <si>
    <t>4037 17140 Per Capita</t>
  </si>
  <si>
    <t>6250 State Council Officers Convention</t>
  </si>
  <si>
    <t>7 off @$200 PP</t>
  </si>
  <si>
    <t>Total 4000 Council Per Capita</t>
  </si>
  <si>
    <t>6300a State Org</t>
  </si>
  <si>
    <t>6310 Delegate Mileage-Org</t>
  </si>
  <si>
    <t>4500 Master's Fund</t>
  </si>
  <si>
    <t>6320 General Mtg expense - Org</t>
  </si>
  <si>
    <t>Venue Rental</t>
  </si>
  <si>
    <t>4600 4th Degree Scholorship Fund</t>
  </si>
  <si>
    <t>6330 Meals-Org</t>
  </si>
  <si>
    <t>$10 PP Break/Lunch</t>
  </si>
  <si>
    <t>6300b Mid Year</t>
  </si>
  <si>
    <t>6315 Delegate Mileage-Mid Year</t>
  </si>
  <si>
    <t>Total 4000 Income</t>
  </si>
  <si>
    <t>6325 General Mtg expense - Mid year</t>
  </si>
  <si>
    <t>6335 Meals-Mid Year</t>
  </si>
  <si>
    <t>General Fund</t>
  </si>
  <si>
    <t>6400 Supreme Convention</t>
  </si>
  <si>
    <t>Convention Reserve</t>
  </si>
  <si>
    <t>6410 Bishops Travel Exp</t>
  </si>
  <si>
    <t>Sup Conv Res</t>
  </si>
  <si>
    <t>Insurance Reserve</t>
  </si>
  <si>
    <t>6430 Clergy Travel Assistance</t>
  </si>
  <si>
    <t>Supreme Convention Reserve</t>
  </si>
  <si>
    <t>6440 General Supreme Convention Exp</t>
  </si>
  <si>
    <t>Youth Reserve</t>
  </si>
  <si>
    <t>Subtotal  Reserve Funds</t>
  </si>
  <si>
    <t>6500 Youth Program Expense</t>
  </si>
  <si>
    <t>6510 Essay Contest</t>
  </si>
  <si>
    <t>Youth Fund</t>
  </si>
  <si>
    <t>6520 Free Throw Championship</t>
  </si>
  <si>
    <t>6530 Poster Contest</t>
  </si>
  <si>
    <t>6540 Soccer Challenge</t>
  </si>
  <si>
    <t>Income plus Reserve Total:</t>
  </si>
  <si>
    <t>Total Expenses</t>
  </si>
  <si>
    <t>Reserve Funds Total</t>
  </si>
  <si>
    <r>
      <t xml:space="preserve">UTAH STATE KNIGHTS OF COLUMBUS BUDGET </t>
    </r>
    <r>
      <rPr>
        <b/>
        <i/>
        <sz val="13"/>
        <color rgb="FFFF0000"/>
        <rFont val="Times New Roman"/>
        <family val="1"/>
      </rPr>
      <t>DRAFT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</si>
</sst>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/d/yyyy;@"/>
    <numFmt numFmtId="165" formatCode="\$0.00"/>
    <numFmt numFmtId="166" formatCode="\$#,##0.00"/>
  </numFmts>
  <fonts count="14" x14ac:knownFonts="1">
    <font>
      <sz val="10"/>
      <color rgb="FF000000"/>
      <name val="Times New Roman"/>
      <charset val="204"/>
    </font>
    <font>
      <sz val="13"/>
      <name val="Times New Roman"/>
      <family val="1"/>
    </font>
    <font>
      <sz val="10"/>
      <name val="Calibri"/>
      <family val="2"/>
    </font>
    <font>
      <sz val="10"/>
      <color rgb="FF000000"/>
      <name val="Calibri"/>
      <family val="2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Times New Roman"/>
      <family val="2"/>
    </font>
    <font>
      <b/>
      <i/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EDEDED"/>
      </patternFill>
    </fill>
    <fill>
      <patternFill patternType="solid">
        <fgColor rgb="FFF1F1F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 vertical="top"/>
    </xf>
    <xf numFmtId="164" fontId="3" fillId="0" borderId="0" xfId="0" applyNumberFormat="1" applyFont="1" applyAlignment="1">
      <alignment horizontal="left" vertical="top" shrinkToFit="1"/>
    </xf>
    <xf numFmtId="0" fontId="4" fillId="0" borderId="1" xfId="0" applyFont="1" applyBorder="1" applyAlignment="1">
      <alignment horizontal="left" vertical="top" wrapText="1"/>
    </xf>
    <xf numFmtId="166" fontId="5" fillId="2" borderId="2" xfId="0" applyNumberFormat="1" applyFont="1" applyFill="1" applyBorder="1" applyAlignment="1">
      <alignment shrinkToFit="1"/>
    </xf>
    <xf numFmtId="166" fontId="5" fillId="0" borderId="4" xfId="0" applyNumberFormat="1" applyFont="1" applyBorder="1" applyAlignment="1">
      <alignment shrinkToFit="1"/>
    </xf>
    <xf numFmtId="166" fontId="5" fillId="0" borderId="2" xfId="0" applyNumberFormat="1" applyFont="1" applyBorder="1" applyAlignment="1">
      <alignment horizontal="right" vertical="top" shrinkToFit="1"/>
    </xf>
    <xf numFmtId="166" fontId="5" fillId="3" borderId="2" xfId="0" applyNumberFormat="1" applyFont="1" applyFill="1" applyBorder="1" applyAlignment="1">
      <alignment horizontal="right" vertical="top" shrinkToFit="1"/>
    </xf>
    <xf numFmtId="166" fontId="5" fillId="4" borderId="2" xfId="0" applyNumberFormat="1" applyFont="1" applyFill="1" applyBorder="1" applyAlignment="1">
      <alignment horizontal="right" vertical="top" shrinkToFit="1"/>
    </xf>
    <xf numFmtId="166" fontId="5" fillId="5" borderId="2" xfId="0" applyNumberFormat="1" applyFont="1" applyFill="1" applyBorder="1" applyAlignment="1">
      <alignment horizontal="right" vertical="top" shrinkToFit="1"/>
    </xf>
    <xf numFmtId="8" fontId="6" fillId="0" borderId="1" xfId="0" applyNumberFormat="1" applyFont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66" fontId="11" fillId="0" borderId="1" xfId="0" applyNumberFormat="1" applyFont="1" applyBorder="1" applyAlignment="1">
      <alignment horizontal="right" vertical="top" shrinkToFit="1"/>
    </xf>
    <xf numFmtId="166" fontId="11" fillId="0" borderId="2" xfId="0" applyNumberFormat="1" applyFont="1" applyBorder="1" applyAlignment="1">
      <alignment horizontal="right" vertical="top" shrinkToFit="1"/>
    </xf>
    <xf numFmtId="0" fontId="9" fillId="0" borderId="3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right" vertical="top" wrapText="1"/>
    </xf>
    <xf numFmtId="166" fontId="7" fillId="0" borderId="2" xfId="0" applyNumberFormat="1" applyFont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165" fontId="11" fillId="0" borderId="2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vertical="top"/>
    </xf>
    <xf numFmtId="165" fontId="11" fillId="0" borderId="1" xfId="0" applyNumberFormat="1" applyFont="1" applyBorder="1" applyAlignment="1">
      <alignment horizontal="right" vertical="top" shrinkToFit="1"/>
    </xf>
    <xf numFmtId="0" fontId="7" fillId="3" borderId="1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vertical="top"/>
    </xf>
    <xf numFmtId="166" fontId="12" fillId="4" borderId="1" xfId="0" applyNumberFormat="1" applyFont="1" applyFill="1" applyBorder="1" applyAlignment="1">
      <alignment horizontal="right" vertical="top" shrinkToFit="1"/>
    </xf>
    <xf numFmtId="0" fontId="7" fillId="3" borderId="2" xfId="0" applyFont="1" applyFill="1" applyBorder="1" applyAlignment="1">
      <alignment horizontal="left" vertical="top" wrapText="1"/>
    </xf>
    <xf numFmtId="166" fontId="12" fillId="5" borderId="2" xfId="0" applyNumberFormat="1" applyFont="1" applyFill="1" applyBorder="1" applyAlignment="1">
      <alignment horizontal="right" vertical="top" shrinkToFit="1"/>
    </xf>
    <xf numFmtId="166" fontId="5" fillId="5" borderId="1" xfId="0" applyNumberFormat="1" applyFont="1" applyFill="1" applyBorder="1" applyAlignment="1">
      <alignment horizontal="right" vertical="top" shrinkToFi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 indent="7"/>
    </xf>
    <xf numFmtId="0" fontId="2" fillId="0" borderId="0" xfId="0" applyFont="1" applyAlignment="1">
      <alignment horizontal="righ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Normal="100" workbookViewId="0">
      <pane ySplit="4" topLeftCell="A5" activePane="bottomLeft" state="frozen"/>
      <selection pane="bottomLeft" activeCell="H1" sqref="H1"/>
    </sheetView>
  </sheetViews>
  <sheetFormatPr defaultRowHeight="12.75" x14ac:dyDescent="0.2"/>
  <cols>
    <col min="1" max="1" width="29.6640625" bestFit="1" customWidth="1"/>
    <col min="2" max="2" width="10.1640625" bestFit="1" customWidth="1"/>
    <col min="3" max="3" width="4.5" customWidth="1"/>
    <col min="4" max="4" width="40.83203125" customWidth="1"/>
    <col min="5" max="5" width="10.1640625" bestFit="1" customWidth="1"/>
    <col min="6" max="6" width="18.83203125" bestFit="1" customWidth="1"/>
    <col min="7" max="7" width="9.1640625" bestFit="1" customWidth="1"/>
    <col min="8" max="8" width="13" bestFit="1" customWidth="1"/>
  </cols>
  <sheetData>
    <row r="1" spans="1:8" ht="18" customHeight="1" x14ac:dyDescent="0.2">
      <c r="A1" s="49" t="s">
        <v>130</v>
      </c>
      <c r="B1" s="49"/>
      <c r="C1" s="49"/>
      <c r="D1" s="49"/>
      <c r="E1" s="49"/>
      <c r="F1" s="49"/>
    </row>
    <row r="2" spans="1:8" ht="18" customHeight="1" x14ac:dyDescent="0.2">
      <c r="A2" s="49" t="s">
        <v>0</v>
      </c>
      <c r="B2" s="49"/>
      <c r="C2" s="50" t="s">
        <v>1</v>
      </c>
      <c r="D2" s="50"/>
      <c r="E2" s="50"/>
      <c r="F2" s="50"/>
    </row>
    <row r="3" spans="1:8" ht="15" customHeight="1" x14ac:dyDescent="0.2">
      <c r="A3" s="51" t="s">
        <v>2</v>
      </c>
      <c r="B3" s="51"/>
      <c r="C3" s="51"/>
      <c r="D3" s="51"/>
      <c r="E3" s="51"/>
      <c r="F3" s="1">
        <v>45042</v>
      </c>
    </row>
    <row r="4" spans="1:8" x14ac:dyDescent="0.2">
      <c r="A4" s="11" t="s">
        <v>16</v>
      </c>
      <c r="B4" s="12" t="s">
        <v>17</v>
      </c>
      <c r="C4" s="13"/>
      <c r="D4" s="14" t="s">
        <v>18</v>
      </c>
      <c r="E4" s="12" t="s">
        <v>17</v>
      </c>
      <c r="F4" s="15" t="s">
        <v>19</v>
      </c>
      <c r="G4" s="11" t="s">
        <v>20</v>
      </c>
      <c r="H4" s="11" t="s">
        <v>20</v>
      </c>
    </row>
    <row r="5" spans="1:8" x14ac:dyDescent="0.2">
      <c r="A5" s="16" t="s">
        <v>21</v>
      </c>
      <c r="B5" s="17"/>
      <c r="C5" s="18"/>
      <c r="D5" s="16" t="s">
        <v>12</v>
      </c>
      <c r="E5" s="19"/>
      <c r="F5" s="20"/>
      <c r="G5" s="21"/>
      <c r="H5" s="21"/>
    </row>
    <row r="6" spans="1:8" x14ac:dyDescent="0.2">
      <c r="A6" s="22" t="s">
        <v>22</v>
      </c>
      <c r="B6" s="9">
        <v>824.80000000000007</v>
      </c>
      <c r="C6" s="23"/>
      <c r="D6" s="24" t="s">
        <v>10</v>
      </c>
      <c r="E6" s="25">
        <v>750</v>
      </c>
      <c r="F6" s="15"/>
      <c r="G6" s="11"/>
      <c r="H6" s="11"/>
    </row>
    <row r="7" spans="1:8" x14ac:dyDescent="0.2">
      <c r="A7" s="22" t="s">
        <v>23</v>
      </c>
      <c r="B7" s="9">
        <v>590</v>
      </c>
      <c r="C7" s="23"/>
      <c r="D7" s="22" t="s">
        <v>24</v>
      </c>
      <c r="E7" s="26">
        <v>1000</v>
      </c>
      <c r="F7" s="27"/>
      <c r="G7" s="11"/>
      <c r="H7" s="11"/>
    </row>
    <row r="8" spans="1:8" x14ac:dyDescent="0.2">
      <c r="A8" s="22" t="s">
        <v>25</v>
      </c>
      <c r="B8" s="9">
        <v>877.5</v>
      </c>
      <c r="C8" s="23"/>
      <c r="D8" s="22" t="s">
        <v>26</v>
      </c>
      <c r="E8" s="26">
        <v>1000</v>
      </c>
      <c r="F8" s="27"/>
      <c r="G8" s="11"/>
      <c r="H8" s="11"/>
    </row>
    <row r="9" spans="1:8" x14ac:dyDescent="0.2">
      <c r="A9" s="22" t="s">
        <v>27</v>
      </c>
      <c r="B9" s="9">
        <v>842.40000000000009</v>
      </c>
      <c r="C9" s="23"/>
      <c r="D9" s="28" t="s">
        <v>14</v>
      </c>
      <c r="E9" s="29">
        <f>SUM(E6:E8)</f>
        <v>2750</v>
      </c>
      <c r="F9" s="27"/>
      <c r="G9" s="11"/>
      <c r="H9" s="11"/>
    </row>
    <row r="10" spans="1:8" x14ac:dyDescent="0.2">
      <c r="A10" s="22" t="s">
        <v>28</v>
      </c>
      <c r="B10" s="9">
        <v>269.90000000000003</v>
      </c>
      <c r="C10" s="23"/>
      <c r="D10" s="16" t="s">
        <v>3</v>
      </c>
      <c r="E10" s="47"/>
      <c r="F10" s="48"/>
      <c r="G10" s="31" t="s">
        <v>29</v>
      </c>
      <c r="H10" s="32" t="s">
        <v>30</v>
      </c>
    </row>
    <row r="11" spans="1:8" x14ac:dyDescent="0.2">
      <c r="A11" s="22" t="s">
        <v>31</v>
      </c>
      <c r="B11" s="9">
        <v>950.40000000000009</v>
      </c>
      <c r="C11" s="23"/>
      <c r="D11" s="22" t="s">
        <v>32</v>
      </c>
      <c r="E11" s="26">
        <v>1500</v>
      </c>
      <c r="F11" s="2"/>
      <c r="G11" s="25">
        <v>1500</v>
      </c>
      <c r="H11" s="2" t="s">
        <v>15</v>
      </c>
    </row>
    <row r="12" spans="1:8" x14ac:dyDescent="0.2">
      <c r="A12" s="22" t="s">
        <v>33</v>
      </c>
      <c r="B12" s="9">
        <v>406.70000000000005</v>
      </c>
      <c r="C12" s="23"/>
      <c r="D12" s="22" t="s">
        <v>34</v>
      </c>
      <c r="E12" s="33">
        <v>50</v>
      </c>
      <c r="F12" s="34"/>
      <c r="G12" s="34"/>
      <c r="H12" s="34"/>
    </row>
    <row r="13" spans="1:8" x14ac:dyDescent="0.2">
      <c r="A13" s="22" t="s">
        <v>35</v>
      </c>
      <c r="B13" s="9">
        <v>718.1</v>
      </c>
      <c r="C13" s="23"/>
      <c r="D13" s="22" t="s">
        <v>36</v>
      </c>
      <c r="E13" s="26">
        <v>1800</v>
      </c>
      <c r="F13" s="34"/>
      <c r="G13" s="25">
        <v>1000</v>
      </c>
      <c r="H13" s="2" t="s">
        <v>37</v>
      </c>
    </row>
    <row r="14" spans="1:8" x14ac:dyDescent="0.2">
      <c r="A14" s="22" t="s">
        <v>38</v>
      </c>
      <c r="B14" s="9">
        <v>670.40000000000009</v>
      </c>
      <c r="C14" s="23"/>
      <c r="D14" s="22" t="s">
        <v>39</v>
      </c>
      <c r="E14" s="33">
        <v>700</v>
      </c>
      <c r="F14" s="34"/>
      <c r="G14" s="34"/>
      <c r="H14" s="34"/>
    </row>
    <row r="15" spans="1:8" x14ac:dyDescent="0.2">
      <c r="A15" s="22" t="s">
        <v>40</v>
      </c>
      <c r="B15" s="9">
        <v>322.60000000000002</v>
      </c>
      <c r="C15" s="23"/>
      <c r="D15" s="22" t="s">
        <v>41</v>
      </c>
      <c r="E15" s="33">
        <v>700</v>
      </c>
      <c r="F15" s="34"/>
      <c r="G15" s="34"/>
      <c r="H15" s="34"/>
    </row>
    <row r="16" spans="1:8" x14ac:dyDescent="0.2">
      <c r="A16" s="22" t="s">
        <v>42</v>
      </c>
      <c r="B16" s="9">
        <v>522.30000000000007</v>
      </c>
      <c r="C16" s="23"/>
      <c r="D16" s="22" t="s">
        <v>43</v>
      </c>
      <c r="E16" s="33">
        <v>600</v>
      </c>
      <c r="F16" s="34"/>
      <c r="G16" s="34"/>
      <c r="H16" s="34"/>
    </row>
    <row r="17" spans="1:8" x14ac:dyDescent="0.2">
      <c r="A17" s="22" t="s">
        <v>44</v>
      </c>
      <c r="B17" s="9">
        <v>866.2</v>
      </c>
      <c r="C17" s="23"/>
      <c r="D17" s="22" t="s">
        <v>45</v>
      </c>
      <c r="E17" s="26">
        <v>1050</v>
      </c>
      <c r="F17" s="2" t="s">
        <v>46</v>
      </c>
      <c r="G17" s="34"/>
      <c r="H17" s="34"/>
    </row>
    <row r="18" spans="1:8" x14ac:dyDescent="0.2">
      <c r="A18" s="22" t="s">
        <v>47</v>
      </c>
      <c r="B18" s="9">
        <v>364.1</v>
      </c>
      <c r="C18" s="23"/>
      <c r="D18" s="22" t="s">
        <v>48</v>
      </c>
      <c r="E18" s="33">
        <v>10</v>
      </c>
      <c r="F18" s="34"/>
      <c r="G18" s="34"/>
      <c r="H18" s="34"/>
    </row>
    <row r="19" spans="1:8" x14ac:dyDescent="0.2">
      <c r="A19" s="22" t="s">
        <v>49</v>
      </c>
      <c r="B19" s="9">
        <v>365.3</v>
      </c>
      <c r="C19" s="23"/>
      <c r="D19" s="22" t="s">
        <v>50</v>
      </c>
      <c r="E19" s="33">
        <v>600</v>
      </c>
      <c r="F19" s="2" t="s">
        <v>51</v>
      </c>
      <c r="G19" s="34"/>
      <c r="H19" s="34"/>
    </row>
    <row r="20" spans="1:8" x14ac:dyDescent="0.2">
      <c r="A20" s="22" t="s">
        <v>52</v>
      </c>
      <c r="B20" s="9">
        <v>576.20000000000005</v>
      </c>
      <c r="C20" s="23"/>
      <c r="D20" s="22" t="s">
        <v>53</v>
      </c>
      <c r="E20" s="26">
        <v>750</v>
      </c>
      <c r="F20" s="34"/>
      <c r="G20" s="34"/>
      <c r="H20" s="34"/>
    </row>
    <row r="21" spans="1:8" x14ac:dyDescent="0.2">
      <c r="A21" s="22" t="s">
        <v>54</v>
      </c>
      <c r="B21" s="9">
        <v>261.10000000000002</v>
      </c>
      <c r="C21" s="23"/>
      <c r="D21" s="22" t="s">
        <v>55</v>
      </c>
      <c r="E21" s="33">
        <v>0</v>
      </c>
      <c r="F21" s="2" t="s">
        <v>56</v>
      </c>
      <c r="G21" s="34"/>
      <c r="H21" s="34"/>
    </row>
    <row r="22" spans="1:8" x14ac:dyDescent="0.2">
      <c r="A22" s="22" t="s">
        <v>57</v>
      </c>
      <c r="B22" s="9">
        <v>247.3</v>
      </c>
      <c r="C22" s="23"/>
      <c r="D22" s="22" t="s">
        <v>58</v>
      </c>
      <c r="E22" s="26">
        <v>1000</v>
      </c>
      <c r="F22" s="34"/>
      <c r="G22" s="34"/>
      <c r="H22" s="34"/>
    </row>
    <row r="23" spans="1:8" x14ac:dyDescent="0.2">
      <c r="A23" s="22" t="s">
        <v>59</v>
      </c>
      <c r="B23" s="9">
        <v>640.30000000000007</v>
      </c>
      <c r="C23" s="23"/>
      <c r="D23" s="22" t="s">
        <v>60</v>
      </c>
      <c r="E23" s="33">
        <v>200</v>
      </c>
      <c r="F23" s="34"/>
      <c r="G23" s="34"/>
      <c r="H23" s="34"/>
    </row>
    <row r="24" spans="1:8" x14ac:dyDescent="0.2">
      <c r="A24" s="22" t="s">
        <v>61</v>
      </c>
      <c r="B24" s="9">
        <v>806</v>
      </c>
      <c r="C24" s="23"/>
      <c r="D24" s="22" t="s">
        <v>62</v>
      </c>
      <c r="E24" s="33">
        <v>350</v>
      </c>
      <c r="F24" s="34"/>
      <c r="G24" s="34"/>
      <c r="H24" s="34"/>
    </row>
    <row r="25" spans="1:8" x14ac:dyDescent="0.2">
      <c r="A25" s="22" t="s">
        <v>63</v>
      </c>
      <c r="B25" s="9">
        <v>463.20000000000005</v>
      </c>
      <c r="C25" s="23"/>
      <c r="D25" s="22" t="s">
        <v>64</v>
      </c>
      <c r="E25" s="33">
        <v>200</v>
      </c>
      <c r="F25" s="34"/>
      <c r="G25" s="34"/>
      <c r="H25" s="34"/>
    </row>
    <row r="26" spans="1:8" x14ac:dyDescent="0.2">
      <c r="A26" s="22" t="s">
        <v>65</v>
      </c>
      <c r="B26" s="9">
        <v>1576.9</v>
      </c>
      <c r="C26" s="23"/>
      <c r="D26" s="22" t="s">
        <v>66</v>
      </c>
      <c r="E26" s="26">
        <v>1200</v>
      </c>
      <c r="F26" s="34"/>
      <c r="G26" s="34"/>
      <c r="H26" s="34"/>
    </row>
    <row r="27" spans="1:8" x14ac:dyDescent="0.2">
      <c r="A27" s="22" t="s">
        <v>67</v>
      </c>
      <c r="B27" s="9">
        <v>804.7</v>
      </c>
      <c r="C27" s="23"/>
      <c r="D27" s="22" t="s">
        <v>68</v>
      </c>
      <c r="E27" s="26">
        <v>2500</v>
      </c>
      <c r="F27" s="2" t="s">
        <v>69</v>
      </c>
      <c r="G27" s="34"/>
      <c r="H27" s="34"/>
    </row>
    <row r="28" spans="1:8" x14ac:dyDescent="0.2">
      <c r="A28" s="22" t="s">
        <v>70</v>
      </c>
      <c r="B28" s="9">
        <v>1064.6000000000001</v>
      </c>
      <c r="C28" s="23"/>
      <c r="D28" s="22" t="s">
        <v>71</v>
      </c>
      <c r="E28" s="33">
        <v>750</v>
      </c>
      <c r="F28" s="34"/>
      <c r="G28" s="34"/>
      <c r="H28" s="34"/>
    </row>
    <row r="29" spans="1:8" x14ac:dyDescent="0.2">
      <c r="A29" s="22" t="s">
        <v>72</v>
      </c>
      <c r="B29" s="9">
        <v>2379</v>
      </c>
      <c r="C29" s="23"/>
      <c r="D29" s="22" t="s">
        <v>73</v>
      </c>
      <c r="E29" s="26">
        <v>1000</v>
      </c>
      <c r="F29" s="2" t="s">
        <v>74</v>
      </c>
      <c r="G29" s="25">
        <v>500</v>
      </c>
      <c r="H29" s="34" t="s">
        <v>15</v>
      </c>
    </row>
    <row r="30" spans="1:8" x14ac:dyDescent="0.2">
      <c r="A30" s="22" t="s">
        <v>75</v>
      </c>
      <c r="B30" s="9">
        <v>339</v>
      </c>
      <c r="C30" s="23"/>
      <c r="D30" s="22" t="s">
        <v>76</v>
      </c>
      <c r="E30" s="33">
        <v>500</v>
      </c>
      <c r="F30" s="34"/>
      <c r="G30" s="34"/>
      <c r="H30" s="34"/>
    </row>
    <row r="31" spans="1:8" x14ac:dyDescent="0.2">
      <c r="A31" s="22" t="s">
        <v>77</v>
      </c>
      <c r="B31" s="9">
        <v>423.1</v>
      </c>
      <c r="C31" s="23"/>
      <c r="D31" s="22" t="s">
        <v>78</v>
      </c>
      <c r="E31" s="26">
        <v>1450</v>
      </c>
      <c r="F31" s="34"/>
      <c r="G31" s="34"/>
      <c r="H31" s="34"/>
    </row>
    <row r="32" spans="1:8" x14ac:dyDescent="0.2">
      <c r="A32" s="22" t="s">
        <v>79</v>
      </c>
      <c r="B32" s="9">
        <v>624</v>
      </c>
      <c r="C32" s="23"/>
      <c r="D32" s="22" t="s">
        <v>80</v>
      </c>
      <c r="E32" s="33">
        <v>4.5999999999999996</v>
      </c>
      <c r="F32" s="34"/>
      <c r="G32" s="34"/>
      <c r="H32" s="34"/>
    </row>
    <row r="33" spans="1:8" x14ac:dyDescent="0.2">
      <c r="A33" s="22" t="s">
        <v>81</v>
      </c>
      <c r="B33" s="9">
        <v>382.90000000000003</v>
      </c>
      <c r="C33" s="23"/>
      <c r="D33" s="22" t="s">
        <v>82</v>
      </c>
      <c r="E33" s="33">
        <v>500</v>
      </c>
      <c r="F33" s="34"/>
      <c r="G33" s="34"/>
      <c r="H33" s="34"/>
    </row>
    <row r="34" spans="1:8" x14ac:dyDescent="0.2">
      <c r="A34" s="22" t="s">
        <v>83</v>
      </c>
      <c r="B34" s="9">
        <v>493.40000000000003</v>
      </c>
      <c r="C34" s="23"/>
      <c r="D34" s="28" t="s">
        <v>4</v>
      </c>
      <c r="E34" s="7">
        <f>SUM(E11:E33)</f>
        <v>17414.599999999999</v>
      </c>
      <c r="F34" s="34"/>
      <c r="G34" s="34"/>
      <c r="H34" s="34"/>
    </row>
    <row r="35" spans="1:8" x14ac:dyDescent="0.2">
      <c r="A35" s="22" t="s">
        <v>84</v>
      </c>
      <c r="B35" s="9">
        <v>885.1</v>
      </c>
      <c r="C35" s="23"/>
      <c r="D35" s="16" t="s">
        <v>85</v>
      </c>
      <c r="E35" s="47"/>
      <c r="F35" s="48"/>
      <c r="G35" s="17"/>
      <c r="H35" s="35"/>
    </row>
    <row r="36" spans="1:8" x14ac:dyDescent="0.2">
      <c r="A36" s="22" t="s">
        <v>86</v>
      </c>
      <c r="B36" s="9">
        <v>377.90000000000003</v>
      </c>
      <c r="C36" s="23"/>
      <c r="D36" s="22" t="s">
        <v>87</v>
      </c>
      <c r="E36" s="26">
        <v>2000</v>
      </c>
      <c r="F36" s="34"/>
      <c r="G36" s="25">
        <v>650</v>
      </c>
      <c r="H36" s="2" t="s">
        <v>88</v>
      </c>
    </row>
    <row r="37" spans="1:8" x14ac:dyDescent="0.2">
      <c r="A37" s="22" t="s">
        <v>89</v>
      </c>
      <c r="B37" s="9">
        <v>770.90000000000009</v>
      </c>
      <c r="C37" s="23"/>
      <c r="D37" s="22" t="s">
        <v>90</v>
      </c>
      <c r="E37" s="33">
        <v>500</v>
      </c>
      <c r="F37" s="34"/>
      <c r="G37" s="25"/>
      <c r="H37" s="2"/>
    </row>
    <row r="38" spans="1:8" x14ac:dyDescent="0.2">
      <c r="A38" s="22" t="s">
        <v>91</v>
      </c>
      <c r="B38" s="9">
        <v>473.3</v>
      </c>
      <c r="C38" s="23"/>
      <c r="D38" s="22" t="s">
        <v>92</v>
      </c>
      <c r="E38" s="33">
        <v>250</v>
      </c>
      <c r="F38" s="34"/>
      <c r="G38" s="34"/>
      <c r="H38" s="34"/>
    </row>
    <row r="39" spans="1:8" x14ac:dyDescent="0.2">
      <c r="A39" s="22" t="s">
        <v>93</v>
      </c>
      <c r="B39" s="9">
        <v>285</v>
      </c>
      <c r="C39" s="23"/>
      <c r="D39" s="22" t="s">
        <v>94</v>
      </c>
      <c r="E39" s="26">
        <v>1400</v>
      </c>
      <c r="F39" s="2" t="s">
        <v>95</v>
      </c>
      <c r="G39" s="34"/>
      <c r="H39" s="34"/>
    </row>
    <row r="40" spans="1:8" x14ac:dyDescent="0.2">
      <c r="A40" s="16" t="s">
        <v>96</v>
      </c>
      <c r="B40" s="10">
        <f>SUM(B6:B39)</f>
        <v>22464.600000000002</v>
      </c>
      <c r="C40" s="23"/>
      <c r="D40" s="28" t="s">
        <v>5</v>
      </c>
      <c r="E40" s="7">
        <f>SUM(E36:E39)</f>
        <v>4150</v>
      </c>
      <c r="F40" s="34"/>
      <c r="G40" s="34"/>
      <c r="H40" s="34"/>
    </row>
    <row r="41" spans="1:8" x14ac:dyDescent="0.2">
      <c r="A41" s="11"/>
      <c r="B41" s="5"/>
      <c r="C41" s="36"/>
      <c r="D41" s="16" t="s">
        <v>97</v>
      </c>
      <c r="E41" s="47"/>
      <c r="F41" s="48"/>
      <c r="G41" s="17"/>
      <c r="H41" s="35"/>
    </row>
    <row r="42" spans="1:8" x14ac:dyDescent="0.2">
      <c r="A42" s="24" t="s">
        <v>9</v>
      </c>
      <c r="B42" s="26">
        <v>1000</v>
      </c>
      <c r="C42" s="36"/>
      <c r="D42" s="22" t="s">
        <v>98</v>
      </c>
      <c r="E42" s="37">
        <v>800</v>
      </c>
      <c r="F42" s="34"/>
      <c r="G42" s="34"/>
      <c r="H42" s="2"/>
    </row>
    <row r="43" spans="1:8" x14ac:dyDescent="0.2">
      <c r="A43" s="24" t="s">
        <v>99</v>
      </c>
      <c r="B43" s="26">
        <v>1000</v>
      </c>
      <c r="C43" s="36"/>
      <c r="D43" s="22" t="s">
        <v>100</v>
      </c>
      <c r="E43" s="37">
        <v>250</v>
      </c>
      <c r="F43" s="2" t="s">
        <v>101</v>
      </c>
      <c r="G43" s="34"/>
      <c r="H43" s="34"/>
    </row>
    <row r="44" spans="1:8" x14ac:dyDescent="0.2">
      <c r="A44" s="24" t="s">
        <v>102</v>
      </c>
      <c r="B44" s="26">
        <v>1000</v>
      </c>
      <c r="C44" s="36"/>
      <c r="D44" s="22" t="s">
        <v>103</v>
      </c>
      <c r="E44" s="25">
        <v>1000</v>
      </c>
      <c r="F44" s="2" t="s">
        <v>104</v>
      </c>
      <c r="G44" s="34"/>
      <c r="H44" s="34"/>
    </row>
    <row r="45" spans="1:8" x14ac:dyDescent="0.2">
      <c r="A45" s="31" t="s">
        <v>11</v>
      </c>
      <c r="B45" s="5">
        <f>SUM(B42:B44)</f>
        <v>3000</v>
      </c>
      <c r="C45" s="36"/>
      <c r="D45" s="16" t="s">
        <v>105</v>
      </c>
      <c r="E45" s="30"/>
      <c r="F45" s="17"/>
      <c r="G45" s="17"/>
      <c r="H45" s="35"/>
    </row>
    <row r="46" spans="1:8" x14ac:dyDescent="0.2">
      <c r="A46" s="11"/>
      <c r="B46" s="5"/>
      <c r="C46" s="36"/>
      <c r="D46" s="22" t="s">
        <v>106</v>
      </c>
      <c r="E46" s="33">
        <v>800</v>
      </c>
      <c r="F46" s="34"/>
      <c r="G46" s="34"/>
      <c r="H46" s="2"/>
    </row>
    <row r="47" spans="1:8" x14ac:dyDescent="0.2">
      <c r="A47" s="31" t="s">
        <v>107</v>
      </c>
      <c r="B47" s="3">
        <f>SUM(B40,B45)</f>
        <v>25464.600000000002</v>
      </c>
      <c r="C47" s="36"/>
      <c r="D47" s="22" t="s">
        <v>108</v>
      </c>
      <c r="E47" s="33">
        <v>250</v>
      </c>
      <c r="F47" s="2" t="s">
        <v>101</v>
      </c>
      <c r="G47" s="34"/>
      <c r="H47" s="34"/>
    </row>
    <row r="48" spans="1:8" x14ac:dyDescent="0.2">
      <c r="A48" s="14"/>
      <c r="B48" s="4"/>
      <c r="C48" s="36"/>
      <c r="D48" s="22" t="s">
        <v>109</v>
      </c>
      <c r="E48" s="26">
        <v>1000</v>
      </c>
      <c r="F48" s="2" t="s">
        <v>104</v>
      </c>
      <c r="G48" s="34"/>
      <c r="H48" s="34"/>
    </row>
    <row r="49" spans="1:8" x14ac:dyDescent="0.2">
      <c r="A49" s="45" t="s">
        <v>13</v>
      </c>
      <c r="B49" s="46"/>
      <c r="C49" s="36"/>
      <c r="D49" s="28" t="s">
        <v>6</v>
      </c>
      <c r="E49" s="7">
        <f>SUM(E42:E48)</f>
        <v>4100</v>
      </c>
      <c r="F49" s="34"/>
      <c r="G49" s="34"/>
      <c r="H49" s="34"/>
    </row>
    <row r="50" spans="1:8" x14ac:dyDescent="0.2">
      <c r="A50" s="24" t="s">
        <v>110</v>
      </c>
      <c r="B50" s="26">
        <v>2000</v>
      </c>
      <c r="C50" s="36"/>
      <c r="D50" s="16" t="s">
        <v>111</v>
      </c>
      <c r="E50" s="47"/>
      <c r="F50" s="48"/>
      <c r="G50" s="17"/>
      <c r="H50" s="35"/>
    </row>
    <row r="51" spans="1:8" x14ac:dyDescent="0.2">
      <c r="A51" s="24" t="s">
        <v>112</v>
      </c>
      <c r="B51" s="26">
        <v>650</v>
      </c>
      <c r="C51" s="36"/>
      <c r="D51" s="22" t="s">
        <v>113</v>
      </c>
      <c r="E51" s="33">
        <v>600</v>
      </c>
      <c r="F51" s="34"/>
      <c r="G51" s="37">
        <v>600</v>
      </c>
      <c r="H51" s="2" t="s">
        <v>114</v>
      </c>
    </row>
    <row r="52" spans="1:8" x14ac:dyDescent="0.2">
      <c r="A52" s="24" t="s">
        <v>115</v>
      </c>
      <c r="B52" s="26">
        <v>1000</v>
      </c>
      <c r="C52" s="36"/>
      <c r="D52" s="22" t="s">
        <v>116</v>
      </c>
      <c r="E52" s="26">
        <v>1200</v>
      </c>
      <c r="F52" s="34"/>
      <c r="G52" s="25">
        <v>1200</v>
      </c>
      <c r="H52" s="2" t="s">
        <v>114</v>
      </c>
    </row>
    <row r="53" spans="1:8" x14ac:dyDescent="0.2">
      <c r="A53" s="24" t="s">
        <v>117</v>
      </c>
      <c r="B53" s="26">
        <v>1800</v>
      </c>
      <c r="C53" s="36"/>
      <c r="D53" s="22" t="s">
        <v>118</v>
      </c>
      <c r="E53" s="33">
        <v>700</v>
      </c>
      <c r="F53" s="34"/>
      <c r="G53" s="37"/>
      <c r="H53" s="2"/>
    </row>
    <row r="54" spans="1:8" x14ac:dyDescent="0.2">
      <c r="A54" s="24" t="s">
        <v>119</v>
      </c>
      <c r="B54" s="26">
        <v>1350</v>
      </c>
      <c r="C54" s="36"/>
      <c r="D54" s="28" t="s">
        <v>7</v>
      </c>
      <c r="E54" s="5">
        <f>SUM(E51:E53)</f>
        <v>2500</v>
      </c>
      <c r="F54" s="34"/>
      <c r="G54" s="34"/>
      <c r="H54" s="34"/>
    </row>
    <row r="55" spans="1:8" x14ac:dyDescent="0.2">
      <c r="A55" s="38" t="s">
        <v>120</v>
      </c>
      <c r="B55" s="6">
        <f>SUM(B50:B54)</f>
        <v>6800</v>
      </c>
      <c r="C55" s="36"/>
      <c r="D55" s="16" t="s">
        <v>121</v>
      </c>
      <c r="E55" s="47"/>
      <c r="F55" s="48"/>
      <c r="G55" s="17"/>
      <c r="H55" s="35"/>
    </row>
    <row r="56" spans="1:8" x14ac:dyDescent="0.2">
      <c r="A56" s="39"/>
      <c r="B56" s="39"/>
      <c r="C56" s="40"/>
      <c r="D56" s="22" t="s">
        <v>122</v>
      </c>
      <c r="E56" s="33">
        <v>300</v>
      </c>
      <c r="F56" s="34"/>
      <c r="G56" s="37">
        <v>300</v>
      </c>
      <c r="H56" s="2" t="s">
        <v>123</v>
      </c>
    </row>
    <row r="57" spans="1:8" x14ac:dyDescent="0.2">
      <c r="A57" s="40"/>
      <c r="B57" s="40"/>
      <c r="C57" s="40"/>
      <c r="D57" s="22" t="s">
        <v>124</v>
      </c>
      <c r="E57" s="33">
        <v>600</v>
      </c>
      <c r="F57" s="34"/>
      <c r="G57" s="37">
        <v>600</v>
      </c>
      <c r="H57" s="2" t="s">
        <v>123</v>
      </c>
    </row>
    <row r="58" spans="1:8" x14ac:dyDescent="0.2">
      <c r="A58" s="40"/>
      <c r="B58" s="40"/>
      <c r="C58" s="40"/>
      <c r="D58" s="22" t="s">
        <v>125</v>
      </c>
      <c r="E58" s="33">
        <v>250</v>
      </c>
      <c r="F58" s="34"/>
      <c r="G58" s="37">
        <v>250</v>
      </c>
      <c r="H58" s="2" t="s">
        <v>123</v>
      </c>
    </row>
    <row r="59" spans="1:8" x14ac:dyDescent="0.2">
      <c r="A59" s="40"/>
      <c r="B59" s="40"/>
      <c r="C59" s="40"/>
      <c r="D59" s="22" t="s">
        <v>126</v>
      </c>
      <c r="E59" s="33">
        <v>200</v>
      </c>
      <c r="F59" s="34"/>
      <c r="G59" s="37">
        <v>200</v>
      </c>
      <c r="H59" s="2" t="s">
        <v>123</v>
      </c>
    </row>
    <row r="60" spans="1:8" x14ac:dyDescent="0.2">
      <c r="A60" s="40"/>
      <c r="B60" s="40"/>
      <c r="C60" s="40"/>
      <c r="D60" s="28" t="s">
        <v>8</v>
      </c>
      <c r="E60" s="8">
        <f>SUM(E56:E59)</f>
        <v>1350</v>
      </c>
      <c r="F60" s="35"/>
      <c r="G60" s="35"/>
      <c r="H60" s="35"/>
    </row>
    <row r="61" spans="1:8" x14ac:dyDescent="0.2">
      <c r="A61" s="38" t="s">
        <v>127</v>
      </c>
      <c r="B61" s="41">
        <f>SUM(B55,B47)</f>
        <v>32264.600000000002</v>
      </c>
      <c r="C61" s="40"/>
      <c r="D61" s="42" t="s">
        <v>128</v>
      </c>
      <c r="E61" s="43">
        <f>SUM(E60,E54,E49,E40,E34,E9)</f>
        <v>32264.6</v>
      </c>
      <c r="F61" s="32" t="s">
        <v>129</v>
      </c>
      <c r="G61" s="44">
        <f>SUM(G3:G60)</f>
        <v>6800</v>
      </c>
      <c r="H61" s="35"/>
    </row>
  </sheetData>
  <mergeCells count="10">
    <mergeCell ref="E10:F10"/>
    <mergeCell ref="A1:F1"/>
    <mergeCell ref="A2:B2"/>
    <mergeCell ref="C2:F2"/>
    <mergeCell ref="A3:E3"/>
    <mergeCell ref="A49:B49"/>
    <mergeCell ref="E55:F55"/>
    <mergeCell ref="E50:F50"/>
    <mergeCell ref="E41:F41"/>
    <mergeCell ref="E35:F35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>Bill Kelly, State Deputy</Manager>
  <Company>Utah Knights of Columbus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KofC Utah State Council Buget (27-APR-2023 Proposal)</dc:title>
  <dc:subject>2023-2023 Utah State Council Budget (Proposal as of 27-APR-2023)</dc:subject>
  <dc:creator>Frank Carmona, State Treasurer</dc:creator>
  <cp:lastModifiedBy>Karl VanMaren</cp:lastModifiedBy>
  <cp:lastPrinted>2023-04-27T22:13:30Z</cp:lastPrinted>
  <dcterms:created xsi:type="dcterms:W3CDTF">2023-04-04T12:23:03Z</dcterms:created>
  <dcterms:modified xsi:type="dcterms:W3CDTF">2023-04-27T22:24:47Z</dcterms:modified>
  <cp:category>#UtahKnights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0x010100398C060DC519C5438F279013B0EC9B02</vt:lpwstr>
  </property>
  <property fmtid="{D5CDD505-2E9C-101B-9397-08002B2CF9AE}" pid="3" name="Created">
    <vt:filetime>2023-04-02T00:00:00Z</vt:filetime>
  </property>
  <property fmtid="{D5CDD505-2E9C-101B-9397-08002B2CF9AE}" pid="4" name="Creator">
    <vt:lpwstr>Acrobat PDFMaker 22 for Excel</vt:lpwstr>
  </property>
  <property fmtid="{D5CDD505-2E9C-101B-9397-08002B2CF9AE}" pid="5" name="LastSaved">
    <vt:filetime>2023-04-04T00:00:00Z</vt:filetime>
  </property>
  <property fmtid="{D5CDD505-2E9C-101B-9397-08002B2CF9AE}" pid="6" name="Producer">
    <vt:lpwstr>Adobe PDF Library 22.3.98</vt:lpwstr>
  </property>
</Properties>
</file>